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smidova\Desktop\ISO 2025 AV\"/>
    </mc:Choice>
  </mc:AlternateContent>
  <xr:revisionPtr revIDLastSave="0" documentId="13_ncr:1_{44CF7FCF-198B-46FE-B7B0-8BCA312D11A0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data" sheetId="1" r:id="rId1"/>
    <sheet name="Sumar" sheetId="2" r:id="rId2"/>
  </sheets>
  <calcPr calcId="191029" concurrentManualCount="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J72" i="1"/>
  <c r="J74" i="1"/>
  <c r="J75" i="1"/>
  <c r="J69" i="1"/>
  <c r="J76" i="1"/>
  <c r="J73" i="1"/>
  <c r="J68" i="1"/>
  <c r="J67" i="1"/>
  <c r="J70" i="1"/>
  <c r="O67" i="1"/>
  <c r="O68" i="1"/>
  <c r="O69" i="1"/>
  <c r="O70" i="1"/>
  <c r="O71" i="1"/>
  <c r="O72" i="1"/>
  <c r="O73" i="1"/>
  <c r="O74" i="1"/>
  <c r="O75" i="1"/>
  <c r="O76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K4" i="2"/>
  <c r="J12" i="1"/>
  <c r="J11" i="1"/>
  <c r="J10" i="1"/>
  <c r="J9" i="1"/>
  <c r="J8" i="1"/>
  <c r="J7" i="1"/>
  <c r="J6" i="1"/>
  <c r="J5" i="1"/>
  <c r="J4" i="1"/>
  <c r="J3" i="1"/>
  <c r="J2" i="1"/>
  <c r="J18" i="1"/>
  <c r="J17" i="1"/>
  <c r="J16" i="1"/>
  <c r="J15" i="1"/>
  <c r="J14" i="1"/>
  <c r="J13" i="1"/>
  <c r="J29" i="1"/>
  <c r="J28" i="1"/>
  <c r="J27" i="1"/>
  <c r="J26" i="1"/>
  <c r="J25" i="1"/>
  <c r="J24" i="1"/>
  <c r="J23" i="1"/>
  <c r="J22" i="1"/>
  <c r="J21" i="1"/>
  <c r="J20" i="1"/>
  <c r="J19" i="1"/>
</calcChain>
</file>

<file path=xl/sharedStrings.xml><?xml version="1.0" encoding="utf-8"?>
<sst xmlns="http://schemas.openxmlformats.org/spreadsheetml/2006/main" count="348" uniqueCount="150">
  <si>
    <t>Řada</t>
  </si>
  <si>
    <t>Poř.č.</t>
  </si>
  <si>
    <t>Splatnost (DMR)</t>
  </si>
  <si>
    <t>Č. org.</t>
  </si>
  <si>
    <t>Dodavatelská faktura</t>
  </si>
  <si>
    <t>Kurz</t>
  </si>
  <si>
    <t>Měna</t>
  </si>
  <si>
    <t>700</t>
  </si>
  <si>
    <t>Hands s.r.o.</t>
  </si>
  <si>
    <t>230007</t>
  </si>
  <si>
    <t>Kancel.potřeby - toner HP pro M203 CF230x manipulační poplatek za náhradní plnění</t>
  </si>
  <si>
    <t>CZK</t>
  </si>
  <si>
    <t>Hrbáček Servis s.r.o.</t>
  </si>
  <si>
    <t>101100022</t>
  </si>
  <si>
    <t>toner a waste toner box do kopírky BH C224</t>
  </si>
  <si>
    <t>T.S.BOHEMIA a.s.</t>
  </si>
  <si>
    <t>9212502205</t>
  </si>
  <si>
    <t>režie - tvrzené sklo, toner do tiskárny</t>
  </si>
  <si>
    <t>EMIT-CZ, s.r.o.</t>
  </si>
  <si>
    <t>411291</t>
  </si>
  <si>
    <t>Kancel. potřeby - sešívačka, spojovače, navlhčovač, toner CF230X,  čist. - Krystal na podlahy, WC,  manipulační poplatek za náhradní plnění</t>
  </si>
  <si>
    <t>2212831328</t>
  </si>
  <si>
    <t>režie - toner do tiskárny C224</t>
  </si>
  <si>
    <t>411565</t>
  </si>
  <si>
    <t>Kancel. potřeby - toner CF226X, toner CE505X, propustka, kniha úrazů,   čist. - Fixinela, Riva, Krystal na podlahy, toaletní papír,  manipulační poplatek za náhradní plnění</t>
  </si>
  <si>
    <t>Spolek Trend vozíčkářů Olomouc</t>
  </si>
  <si>
    <t>21101393</t>
  </si>
  <si>
    <t>barevná multifunkční tiskárna Konica Minolta Bizhub C250i,  výr.č. AA2M021086689 toner</t>
  </si>
  <si>
    <t>2213038774</t>
  </si>
  <si>
    <t>režie - tonery,  TB APPLE iPad 10,9" + pero  á 15 094,09 (p.Popelka)</t>
  </si>
  <si>
    <t>2213038775</t>
  </si>
  <si>
    <t>režie - tonery,</t>
  </si>
  <si>
    <t>412296</t>
  </si>
  <si>
    <t>Kancel. potřeby - toner CF230X, toner CF283AK, popisovač, zvárazňovač, obálky, lepící páska, lepidlo čist. - houba, fixinela, riva, na nádobí, na podlahy, utěrky manipulační poplatek za náhradní plnění</t>
  </si>
  <si>
    <t>TONERMAX, s.r.o.</t>
  </si>
  <si>
    <t>210113773</t>
  </si>
  <si>
    <t>tonery Konica Minolta TN323, TN-323, A87M050</t>
  </si>
  <si>
    <t>101000514</t>
  </si>
  <si>
    <t>servis kopírky BH C224 - drum tonery</t>
  </si>
  <si>
    <t>101000513</t>
  </si>
  <si>
    <t>servis kopírky BH 223 - roll kit, developer, fotoválec tonery</t>
  </si>
  <si>
    <t>220406</t>
  </si>
  <si>
    <t>Kancel.potřeby - toner CF226X, toner CF230X, pravítko, sešívačka, rozšívačka, obal A4 "U", registr.list, kniha jízd, bločky, zvýrazňovače, manipulační poplatek za náhradní plnění</t>
  </si>
  <si>
    <t>220447</t>
  </si>
  <si>
    <t>Kancel.potřeby - kontrolní lístky, náplň pro kuličk.pero, bločky, toner CE505X, čist. - rukavice, hadr, utěrka manipulační poplatek za náhradní plnění</t>
  </si>
  <si>
    <t>421490</t>
  </si>
  <si>
    <t>Kancel. potřeby - toner CE255X, toner CF226X LJ M402, spojpvače SAX, tuha do mikrotužky čist.- Fixinela manipulační poplatek za náhradní plnění</t>
  </si>
  <si>
    <t>20101499</t>
  </si>
  <si>
    <t>černobílá multifunkční tiskárna Konica Minolta Bizhub 227,  výr.č. A7AK027027572 toner</t>
  </si>
  <si>
    <t>290328</t>
  </si>
  <si>
    <t>Kancel.potřeby - toner CF 226x, CMR 7 list, propustky, motouz, čist. - houba na nádobí, na podlahy, na WC, savo manipulační poplatek za náhradní plnění</t>
  </si>
  <si>
    <t>101900422</t>
  </si>
  <si>
    <t>servis kopírky BH 223 - výměna fixační jednotky, pročištění a kontrola tonery do kopírek BH 223 a BH C224</t>
  </si>
  <si>
    <t>291071</t>
  </si>
  <si>
    <t>Kancel.potřeby - toner CF 226x, toner CE 255x, obal A4 U,  čist. - Duha na nádobí, na WC, ubrousky, manipulační poplatek za náhradní plnění</t>
  </si>
  <si>
    <t>291217</t>
  </si>
  <si>
    <t>Kancel.potřeby - toner HP,mikro.pentel Fiesta čist. - rukavice,krystal wc,krystal podlahy, manipulační poplatek za náhradní plnění</t>
  </si>
  <si>
    <t>291237</t>
  </si>
  <si>
    <t>Kancel.potřeby - toner HP, manipulační poplatek za náhradní plnění</t>
  </si>
  <si>
    <t>291458</t>
  </si>
  <si>
    <t>Kancel.potřeby - toner, kniha jízd, zvýrazňovač, zápisník bezpečnosti, kancel.spojky,  toaletní papír, manipulační poplatek za náhradní plnění</t>
  </si>
  <si>
    <t>291593</t>
  </si>
  <si>
    <t>Kancel.potřeby - toner CF226x, toner TN-114, manipulační poplatek za náhradní plnění</t>
  </si>
  <si>
    <t>291732</t>
  </si>
  <si>
    <t>Kancel.potřeby - toner CE505X,  manipulační poplatek za náhradní plnění</t>
  </si>
  <si>
    <t>291810</t>
  </si>
  <si>
    <t>Kancel. potřeby - toner CE255X, popisovač, lep.páska,  čist.- pronto proti prachu, sítko do pisoáru, prostředek na nádobí, podlahy, manipulační poplatek za náhradní plnění</t>
  </si>
  <si>
    <t>101901625</t>
  </si>
  <si>
    <t>tonery - Waste toner box WX-103 bizhub 224e/284e/364e/454e/554e</t>
  </si>
  <si>
    <t>2192959516</t>
  </si>
  <si>
    <t>režie - toner (dílna)</t>
  </si>
  <si>
    <t>Date</t>
  </si>
  <si>
    <t>Name</t>
  </si>
  <si>
    <t>GROSS Price</t>
  </si>
  <si>
    <t>NET Price</t>
  </si>
  <si>
    <t>Tax - DPH (21%)</t>
  </si>
  <si>
    <t>Comment</t>
  </si>
  <si>
    <t>Date:</t>
  </si>
  <si>
    <t>Sum of NET Price</t>
  </si>
  <si>
    <t>Year</t>
  </si>
  <si>
    <t>220102469</t>
  </si>
  <si>
    <t>režie - tonery</t>
  </si>
  <si>
    <t>420502</t>
  </si>
  <si>
    <t>Kancel. potřeby - toner CF226X</t>
  </si>
  <si>
    <t>2222659091</t>
  </si>
  <si>
    <t>režie -toner</t>
  </si>
  <si>
    <t>J&amp;H facility group s.r.o.</t>
  </si>
  <si>
    <t>300333</t>
  </si>
  <si>
    <t xml:space="preserve">kanc. - toner CF 230X </t>
  </si>
  <si>
    <t>300519</t>
  </si>
  <si>
    <t>kanc. - toner CF226X</t>
  </si>
  <si>
    <t>300549</t>
  </si>
  <si>
    <t>kanc. - toner 505X</t>
  </si>
  <si>
    <t>300774</t>
  </si>
  <si>
    <t>kanc. - toner 7115AR HP</t>
  </si>
  <si>
    <t>2222978383</t>
  </si>
  <si>
    <t>tonery do tiskárny - jeřáby LR 1800</t>
  </si>
  <si>
    <t>301044</t>
  </si>
  <si>
    <t>kanc. - toner CE255X</t>
  </si>
  <si>
    <t>220112337</t>
  </si>
  <si>
    <t>režie - tonery (disp.)</t>
  </si>
  <si>
    <t>Počet</t>
  </si>
  <si>
    <t>Edited:</t>
  </si>
  <si>
    <t>MSc. Adam Váš</t>
  </si>
  <si>
    <t>tonery do tiskárny (ing.Guriča)</t>
  </si>
  <si>
    <t>toner do tiskárny (ing.Guriča)</t>
  </si>
  <si>
    <t>toner do tiskárny (LR 1800)</t>
  </si>
  <si>
    <t>kanc. - toner CF230XK, manipulační poplatek za náhradní plnění</t>
  </si>
  <si>
    <t>kanc. - toner MLT-D111L, toner CF230XK, manipulační poplatek za náhradní plnění</t>
  </si>
  <si>
    <t>toner do tiskárny (p.Váš)</t>
  </si>
  <si>
    <t>toner do tiskárny  Ruma</t>
  </si>
  <si>
    <t>kanc. -  toner CF230XK</t>
  </si>
  <si>
    <t>kanc. - toner HP M402 2x</t>
  </si>
  <si>
    <t>tonery do tiskárny 4x (  Mgr.Kepič)</t>
  </si>
  <si>
    <t>kanc. - toner HP CF230X</t>
  </si>
  <si>
    <t>kanc. - toner LJ M402 CF226X</t>
  </si>
  <si>
    <t>OTAVA, výrobní družstvo</t>
  </si>
  <si>
    <t>6242500215</t>
  </si>
  <si>
    <t>240102408</t>
  </si>
  <si>
    <t>440220</t>
  </si>
  <si>
    <t>8242506263</t>
  </si>
  <si>
    <t>8242506264</t>
  </si>
  <si>
    <t>8242506262</t>
  </si>
  <si>
    <t>101400899</t>
  </si>
  <si>
    <t>240107293</t>
  </si>
  <si>
    <t>240107415</t>
  </si>
  <si>
    <t>440890</t>
  </si>
  <si>
    <t>440921</t>
  </si>
  <si>
    <t>722421987</t>
  </si>
  <si>
    <t>722423740</t>
  </si>
  <si>
    <t>3024188288</t>
  </si>
  <si>
    <t>tonery do tiskárny (LR1800)</t>
  </si>
  <si>
    <t>režie - tonery k tiskárně Konica Minolta (disp.)</t>
  </si>
  <si>
    <t>kanc. - toner CF230X</t>
  </si>
  <si>
    <t>režie - kopírka C250i (toner, Waste toner box)</t>
  </si>
  <si>
    <t>režie - tonery k tiskárně Konica Minolta</t>
  </si>
  <si>
    <t xml:space="preserve">kanc. - toner CF226X HP, CF230XK HP </t>
  </si>
  <si>
    <t xml:space="preserve">kanc. - toner Brother TN-2310, CF283AK HP </t>
  </si>
  <si>
    <t>kanc. -  toner HP CF230X, toner HP CF226X</t>
  </si>
  <si>
    <t>kanc. - toner Samsung MLT-D111L</t>
  </si>
  <si>
    <t>SIDA s.r.o.</t>
  </si>
  <si>
    <t>Chráněná dílna ToZařídíme s.r.o.</t>
  </si>
  <si>
    <t>kanc. - toner Minolta TN-323, TN-328K, manipulační poplatek za náhradní plnění</t>
  </si>
  <si>
    <t>kanc. - toner Minolta TN-328, cartridge Canon PGI-2500 manipulační poplatek za náhradní plnění</t>
  </si>
  <si>
    <t>kanc. - toner HP CF230X, záznam o provozu vozidla nákladní dopravy, manipulační poplatek za náhradní plnění</t>
  </si>
  <si>
    <t>kanc. - toner HP TN-2590XXL manipulační poplatek za náhradní plnění</t>
  </si>
  <si>
    <t>Popisky řádků</t>
  </si>
  <si>
    <t>Celkový součet</t>
  </si>
  <si>
    <t>AG TRANSPORT s.r.o. - Spotřeba tonerů a hardware pro tisk pro roky 2019-2025</t>
  </si>
  <si>
    <t>AG TRANSPORT s.r.o. - Toner and printer hardware consumption for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</si>
</sst>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000000"/>
    <numFmt numFmtId="165" formatCode="_-* #,##0.00\ [$Kč-405]_-;\-* #,##0.00\ [$Kč-405]_-;_-* &quot;-&quot;??\ [$Kč-405]_-;_-@_-"/>
    <numFmt numFmtId="166" formatCode="_-* #,##0\ [$Kč-405]_-;\-* #,##0\ [$Kč-405]_-;_-* &quot;-&quot;??\ [$Kč-405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49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49" fontId="0" fillId="0" borderId="2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14" fontId="0" fillId="0" borderId="2" xfId="0" applyNumberFormat="1" applyBorder="1" applyAlignment="1">
      <alignment vertical="top"/>
    </xf>
    <xf numFmtId="0" fontId="0" fillId="0" borderId="2" xfId="0" applyBorder="1" applyAlignment="1">
      <alignment vertical="top"/>
    </xf>
    <xf numFmtId="44" fontId="0" fillId="0" borderId="1" xfId="1" applyFont="1" applyBorder="1" applyAlignment="1">
      <alignment vertical="top"/>
    </xf>
    <xf numFmtId="49" fontId="0" fillId="0" borderId="3" xfId="0" applyNumberFormat="1" applyBorder="1" applyAlignment="1">
      <alignment vertical="top"/>
    </xf>
    <xf numFmtId="44" fontId="0" fillId="0" borderId="3" xfId="1" applyFont="1" applyBorder="1" applyAlignment="1">
      <alignment vertical="top"/>
    </xf>
    <xf numFmtId="0" fontId="6" fillId="0" borderId="0" xfId="0" applyFont="1" applyAlignment="1">
      <alignment horizontal="right" vertical="top"/>
    </xf>
    <xf numFmtId="14" fontId="6" fillId="0" borderId="0" xfId="0" applyNumberFormat="1" applyFont="1" applyAlignment="1">
      <alignment horizontal="right" vertical="top"/>
    </xf>
    <xf numFmtId="49" fontId="0" fillId="0" borderId="4" xfId="0" applyNumberFormat="1" applyBorder="1" applyAlignment="1">
      <alignment vertical="top"/>
    </xf>
    <xf numFmtId="49" fontId="0" fillId="0" borderId="5" xfId="0" applyNumberForma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14" fontId="0" fillId="0" borderId="3" xfId="0" applyNumberFormat="1" applyBorder="1" applyAlignment="1">
      <alignment vertical="top"/>
    </xf>
    <xf numFmtId="0" fontId="0" fillId="0" borderId="3" xfId="0" applyBorder="1" applyAlignment="1">
      <alignment vertical="top"/>
    </xf>
    <xf numFmtId="49" fontId="0" fillId="0" borderId="9" xfId="0" applyNumberFormat="1" applyBorder="1" applyAlignment="1">
      <alignment vertical="top"/>
    </xf>
    <xf numFmtId="0" fontId="0" fillId="0" borderId="0" xfId="0" pivotButton="1"/>
    <xf numFmtId="49" fontId="1" fillId="0" borderId="4" xfId="2" applyNumberFormat="1" applyBorder="1" applyAlignment="1">
      <alignment vertical="top"/>
    </xf>
    <xf numFmtId="14" fontId="1" fillId="0" borderId="3" xfId="2" applyNumberFormat="1" applyBorder="1" applyAlignment="1">
      <alignment vertical="top"/>
    </xf>
    <xf numFmtId="49" fontId="1" fillId="0" borderId="3" xfId="2" applyNumberFormat="1" applyBorder="1" applyAlignment="1">
      <alignment vertical="top"/>
    </xf>
    <xf numFmtId="49" fontId="1" fillId="0" borderId="9" xfId="2" applyNumberFormat="1" applyBorder="1" applyAlignment="1">
      <alignment vertical="top"/>
    </xf>
    <xf numFmtId="49" fontId="1" fillId="0" borderId="1" xfId="2" applyNumberFormat="1" applyBorder="1" applyAlignment="1">
      <alignment vertical="top"/>
    </xf>
    <xf numFmtId="164" fontId="1" fillId="0" borderId="1" xfId="2" applyNumberFormat="1" applyBorder="1" applyAlignment="1">
      <alignment vertical="top"/>
    </xf>
    <xf numFmtId="14" fontId="1" fillId="0" borderId="1" xfId="2" applyNumberFormat="1" applyBorder="1" applyAlignment="1">
      <alignment vertical="top"/>
    </xf>
    <xf numFmtId="4" fontId="0" fillId="0" borderId="4" xfId="0" applyNumberFormat="1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0" applyFont="1" applyAlignment="1">
      <alignment vertical="top"/>
    </xf>
    <xf numFmtId="44" fontId="0" fillId="2" borderId="1" xfId="1" applyFont="1" applyFill="1" applyBorder="1" applyAlignment="1">
      <alignment vertical="top"/>
    </xf>
    <xf numFmtId="44" fontId="0" fillId="0" borderId="8" xfId="1" applyFont="1" applyBorder="1" applyAlignment="1">
      <alignment vertical="top"/>
    </xf>
    <xf numFmtId="165" fontId="0" fillId="2" borderId="1" xfId="1" applyNumberFormat="1" applyFont="1" applyFill="1" applyBorder="1" applyAlignment="1">
      <alignment vertical="top"/>
    </xf>
    <xf numFmtId="165" fontId="0" fillId="0" borderId="1" xfId="1" applyNumberFormat="1" applyFont="1" applyBorder="1" applyAlignment="1">
      <alignment vertical="top"/>
    </xf>
    <xf numFmtId="165" fontId="0" fillId="0" borderId="8" xfId="1" applyNumberFormat="1" applyFont="1" applyBorder="1" applyAlignment="1">
      <alignment vertical="top"/>
    </xf>
    <xf numFmtId="165" fontId="0" fillId="0" borderId="1" xfId="0" applyNumberFormat="1" applyBorder="1" applyAlignment="1">
      <alignment vertical="top"/>
    </xf>
    <xf numFmtId="165" fontId="0" fillId="0" borderId="3" xfId="0" applyNumberFormat="1" applyBorder="1" applyAlignment="1">
      <alignment vertical="top"/>
    </xf>
    <xf numFmtId="166" fontId="0" fillId="0" borderId="0" xfId="0" applyNumberFormat="1"/>
    <xf numFmtId="4" fontId="0" fillId="0" borderId="4" xfId="1" applyNumberFormat="1" applyFont="1" applyBorder="1" applyAlignment="1">
      <alignment vertical="top"/>
    </xf>
    <xf numFmtId="164" fontId="1" fillId="0" borderId="3" xfId="2" applyNumberFormat="1" applyBorder="1" applyAlignment="1">
      <alignment vertical="top"/>
    </xf>
    <xf numFmtId="4" fontId="0" fillId="0" borderId="9" xfId="1" applyNumberFormat="1" applyFont="1" applyBorder="1" applyAlignment="1">
      <alignment vertical="top"/>
    </xf>
    <xf numFmtId="4" fontId="0" fillId="0" borderId="1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2" fontId="0" fillId="0" borderId="1" xfId="0" applyNumberFormat="1" applyBorder="1"/>
    <xf numFmtId="0" fontId="0" fillId="0" borderId="1" xfId="0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3">
    <cellStyle name="Měna" xfId="1" builtinId="4"/>
    <cellStyle name="Normal 2" xfId="2" xr:uid="{A1D86BAF-E066-4479-8346-26BDC6949351}"/>
    <cellStyle name="Normální" xfId="0" builtinId="0"/>
  </cellStyles>
  <dxfs count="21">
    <dxf>
      <numFmt numFmtId="166" formatCode="_-* #,##0\ [$Kč-405]_-;\-* #,##0\ [$Kč-405]_-;_-* &quot;-&quot;??\ [$Kč-405]_-;_-@_-"/>
    </dxf>
    <dxf>
      <numFmt numFmtId="166" formatCode="_-* #,##0\ [$Kč-405]_-;\-* #,##0\ [$Kč-405]_-;_-* &quot;-&quot;??\ [$Kč-405]_-;_-@_-"/>
    </dxf>
    <dxf>
      <numFmt numFmtId="0" formatCode="General"/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_-* #,##0.00\ [$Kč-405]_-;\-* #,##0.00\ [$Kč-405]_-;_-* &quot;-&quot;??\ [$Kč-405]_-;_-@_-"/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0000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[2025 - Tonery - spotřeba.xlsx]Sumar!PivotTable1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AG TRANSPORT s.r.o. - </a:t>
            </a:r>
            <a:r>
              <a:rPr lang="cs-CZ"/>
              <a:t>Yearly</a:t>
            </a:r>
            <a:r>
              <a:rPr lang="cs-CZ" baseline="0"/>
              <a:t> t</a:t>
            </a:r>
            <a:r>
              <a:rPr lang="en-US"/>
              <a:t>oner and printer hardware consumption</a:t>
            </a:r>
          </a:p>
        </c:rich>
      </c:tx>
      <c:layout>
        <c:manualLayout>
          <c:xMode val="edge"/>
          <c:yMode val="edge"/>
          <c:x val="0.21801927002714405"/>
          <c:y val="2.4486753917034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Sumar!$C$6</c:f>
              <c:strCache>
                <c:ptCount val="1"/>
                <c:pt idx="0">
                  <c:v>Celkem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Sumar!$B$7:$B$14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strCache>
            </c:strRef>
          </c:cat>
          <c:val>
            <c:numRef>
              <c:f>Sumar!$C$7:$C$14</c:f>
              <c:numCache>
                <c:formatCode>_-* #\ ##0\ [$Kč-405]_-;\-* #\ ##0\ [$Kč-405]_-;_-* "-"??\ [$Kč-405]_-;_-@_-</c:formatCode>
                <c:ptCount val="7"/>
                <c:pt idx="0">
                  <c:v>26201.63</c:v>
                </c:pt>
                <c:pt idx="1">
                  <c:v>14764.199999999999</c:v>
                </c:pt>
                <c:pt idx="2">
                  <c:v>26676.97</c:v>
                </c:pt>
                <c:pt idx="3">
                  <c:v>15958.13</c:v>
                </c:pt>
                <c:pt idx="4">
                  <c:v>22368.000000000004</c:v>
                </c:pt>
                <c:pt idx="5">
                  <c:v>23132.210000000003</c:v>
                </c:pt>
                <c:pt idx="6">
                  <c:v>12278.7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B-4CCB-AD26-5B7C8E49DF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3448032"/>
        <c:axId val="253457184"/>
      </c:lineChart>
      <c:catAx>
        <c:axId val="253448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YEAR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457184"/>
        <c:crosses val="autoZero"/>
        <c:auto val="1"/>
        <c:lblAlgn val="ctr"/>
        <c:lblOffset val="100"/>
        <c:noMultiLvlLbl val="0"/>
      </c:catAx>
      <c:valAx>
        <c:axId val="2534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TONERS</a:t>
                </a:r>
                <a:r>
                  <a:rPr lang="cs-CZ" baseline="0"/>
                  <a:t> AND PRINTER HW COST in Kč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\ [$Kč-405]_-;\-* #\ ##0\ [$Kč-405]_-;_-* &quot;-&quot;??\ [$Kč-405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44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14</xdr:row>
      <xdr:rowOff>76200</xdr:rowOff>
    </xdr:from>
    <xdr:to>
      <xdr:col>10</xdr:col>
      <xdr:colOff>1419224</xdr:colOff>
      <xdr:row>32</xdr:row>
      <xdr:rowOff>173038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7C49D8-67E3-4B2A-9121-74C10C45D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tka Maňásková" refreshedDate="46077.597965972222" createdVersion="8" refreshedVersion="8" minRefreshableVersion="3" recordCount="75" xr:uid="{79DE0DFB-1300-46AD-9380-5376E1CDDA07}">
  <cacheSource type="worksheet">
    <worksheetSource name="Table1"/>
  </cacheSource>
  <cacheFields count="15">
    <cacheField name="Řada" numFmtId="49">
      <sharedItems containsBlank="1"/>
    </cacheField>
    <cacheField name="Poř.č." numFmtId="164">
      <sharedItems containsString="0" containsBlank="1" containsNumber="1" containsInteger="1" minValue="190167" maxValue="251358"/>
    </cacheField>
    <cacheField name="Date" numFmtId="14">
      <sharedItems containsSemiMixedTypes="0" containsNonDate="0" containsDate="1" containsString="0" minDate="2019-02-19T00:00:00" maxDate="2025-12-10T00:00:00"/>
    </cacheField>
    <cacheField name="Splatnost (DMR)" numFmtId="14">
      <sharedItems containsNonDate="0" containsDate="1" containsString="0" containsBlank="1" minDate="2019-03-05T00:00:00" maxDate="2024-12-10T00:00:00"/>
    </cacheField>
    <cacheField name="Č. org." numFmtId="0">
      <sharedItems containsString="0" containsBlank="1" containsNumber="1" containsInteger="1" minValue="2048" maxValue="6255"/>
    </cacheField>
    <cacheField name="Name" numFmtId="49">
      <sharedItems/>
    </cacheField>
    <cacheField name="Dodavatelská faktura" numFmtId="49">
      <sharedItems containsBlank="1"/>
    </cacheField>
    <cacheField name="GROSS Price" numFmtId="0">
      <sharedItems containsSemiMixedTypes="0" containsString="0" containsNumber="1" minValue="246.84" maxValue="12922.1"/>
    </cacheField>
    <cacheField name="NET Price" numFmtId="0">
      <sharedItems containsSemiMixedTypes="0" containsString="0" containsNumber="1" minValue="204" maxValue="8394.43"/>
    </cacheField>
    <cacheField name="Tax - DPH (21%)" numFmtId="165">
      <sharedItems containsSemiMixedTypes="0" containsString="0" containsNumber="1" minValue="42.84" maxValue="12639.77"/>
    </cacheField>
    <cacheField name="Počet" numFmtId="0">
      <sharedItems containsString="0" containsBlank="1" containsNumber="1" containsInteger="1" minValue="1" maxValue="4"/>
    </cacheField>
    <cacheField name="Comment" numFmtId="49">
      <sharedItems/>
    </cacheField>
    <cacheField name="Kurz" numFmtId="0">
      <sharedItems containsString="0" containsBlank="1" containsNumber="1" containsInteger="1" minValue="1" maxValue="1"/>
    </cacheField>
    <cacheField name="Měna" numFmtId="49">
      <sharedItems/>
    </cacheField>
    <cacheField name="Year" numFmtId="0">
      <sharedItems containsSemiMixedTypes="0" containsString="0" containsNumber="1" containsInteger="1" minValue="2019" maxValue="2025" count="7">
        <n v="2019"/>
        <n v="2020"/>
        <n v="2021"/>
        <n v="2022"/>
        <n v="2023"/>
        <n v="2024"/>
        <n v="202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s v="700"/>
    <n v="190167"/>
    <d v="2019-02-19T00:00:00"/>
    <d v="2019-03-05T00:00:00"/>
    <n v="4209"/>
    <s v="Hands s.r.o."/>
    <s v="290328"/>
    <n v="6574.54"/>
    <n v="5433.5"/>
    <n v="1141.04"/>
    <m/>
    <s v="Kancel.potřeby - toner CF 226x, CMR 7 list, propustky, motouz, čist. - houba na nádobí, na podlahy, na WC, savo manipulační poplatek za náhradní plnění"/>
    <n v="1"/>
    <s v="CZK"/>
    <x v="0"/>
  </r>
  <r>
    <s v="700"/>
    <n v="190298"/>
    <d v="2019-03-28T00:00:00"/>
    <d v="2019-04-06T00:00:00"/>
    <n v="2067"/>
    <s v="Hrbáček Servis s.r.o."/>
    <s v="101900422"/>
    <n v="2107.8200000000002"/>
    <n v="1742"/>
    <n v="365.82000000000016"/>
    <m/>
    <s v="servis kopírky BH 223 - výměna fixační jednotky, pročištění a kontrola tonery do kopírek BH 223 a BH C224"/>
    <n v="1"/>
    <s v="CZK"/>
    <x v="0"/>
  </r>
  <r>
    <s v="700"/>
    <n v="190590"/>
    <d v="2019-06-10T00:00:00"/>
    <d v="2019-06-24T00:00:00"/>
    <n v="4209"/>
    <s v="Hands s.r.o."/>
    <s v="291071"/>
    <n v="5942.31"/>
    <n v="4911"/>
    <n v="1031.3100000000004"/>
    <m/>
    <s v="Kancel.potřeby - toner CF 226x, toner CE 255x, obal A4 U,  čist. - Duha na nádobí, na WC, ubrousky, manipulační poplatek za náhradní plnění"/>
    <n v="1"/>
    <s v="CZK"/>
    <x v="0"/>
  </r>
  <r>
    <s v="700"/>
    <n v="190665"/>
    <d v="2019-07-04T00:00:00"/>
    <d v="2019-07-18T00:00:00"/>
    <n v="4209"/>
    <s v="Hands s.r.o."/>
    <s v="291217"/>
    <n v="423.5"/>
    <n v="350"/>
    <n v="73.5"/>
    <m/>
    <s v="Kancel.potřeby - toner HP,mikro.pentel Fiesta čist. - rukavice,krystal wc,krystal podlahy, manipulační poplatek za náhradní plnění"/>
    <n v="1"/>
    <s v="CZK"/>
    <x v="0"/>
  </r>
  <r>
    <s v="700"/>
    <n v="190680"/>
    <d v="2019-07-11T00:00:00"/>
    <d v="2019-07-25T00:00:00"/>
    <n v="4209"/>
    <s v="Hands s.r.o."/>
    <s v="291237"/>
    <n v="5228.41"/>
    <n v="4321"/>
    <n v="907.40999999999985"/>
    <m/>
    <s v="Kancel.potřeby - toner HP, manipulační poplatek za náhradní plnění"/>
    <n v="1"/>
    <s v="CZK"/>
    <x v="0"/>
  </r>
  <r>
    <s v="700"/>
    <n v="190848"/>
    <d v="2019-08-27T00:00:00"/>
    <d v="2019-09-05T00:00:00"/>
    <n v="4209"/>
    <s v="Hands s.r.o."/>
    <s v="291458"/>
    <n v="1139.82"/>
    <n v="942"/>
    <n v="197.81999999999994"/>
    <m/>
    <s v="Kancel.potřeby - toner, kniha jízd, zvýrazňovač, zápisník bezpečnosti, kancel.spojky,  toaletní papír, manipulační poplatek za náhradní plnění"/>
    <n v="1"/>
    <s v="CZK"/>
    <x v="0"/>
  </r>
  <r>
    <s v="700"/>
    <n v="190930"/>
    <d v="2019-09-12T00:00:00"/>
    <d v="2019-09-26T00:00:00"/>
    <n v="4209"/>
    <s v="Hands s.r.o."/>
    <s v="291593"/>
    <n v="5474.5"/>
    <n v="4524.38"/>
    <n v="950.11999999999989"/>
    <m/>
    <s v="Kancel.potřeby - toner CF226x, toner TN-114, manipulační poplatek za náhradní plnění"/>
    <n v="1"/>
    <s v="CZK"/>
    <x v="0"/>
  </r>
  <r>
    <s v="700"/>
    <n v="191148"/>
    <d v="2019-11-04T00:00:00"/>
    <d v="2019-11-18T00:00:00"/>
    <n v="4209"/>
    <s v="Hands s.r.o."/>
    <s v="291732"/>
    <n v="435.6"/>
    <n v="360"/>
    <n v="75.600000000000023"/>
    <m/>
    <s v="Kancel.potřeby - toner CE505X,  manipulační poplatek za náhradní plnění"/>
    <n v="1"/>
    <s v="CZK"/>
    <x v="0"/>
  </r>
  <r>
    <s v="700"/>
    <n v="191156"/>
    <d v="2019-11-05T00:00:00"/>
    <d v="2019-11-19T00:00:00"/>
    <n v="2449"/>
    <s v="EMIT-CZ, s.r.o."/>
    <s v="291810"/>
    <n v="740.52"/>
    <n v="612"/>
    <n v="128.51999999999998"/>
    <m/>
    <s v="Kancel. potřeby - toner CE255X, popisovač, lep.páska,  čist.- pronto proti prachu, sítko do pisoáru, prostředek na nádobí, podlahy, manipulační poplatek za náhradní plnění"/>
    <n v="1"/>
    <s v="CZK"/>
    <x v="0"/>
  </r>
  <r>
    <s v="700"/>
    <n v="191163"/>
    <d v="2019-11-06T00:00:00"/>
    <d v="2019-11-14T00:00:00"/>
    <n v="2067"/>
    <s v="Hrbáček Servis s.r.o."/>
    <s v="101901625"/>
    <n v="1300.75"/>
    <n v="1075"/>
    <n v="225.75"/>
    <m/>
    <s v="tonery - Waste toner box WX-103 bizhub 224e/284e/364e/454e/554e"/>
    <n v="1"/>
    <s v="CZK"/>
    <x v="0"/>
  </r>
  <r>
    <s v="700"/>
    <n v="191299"/>
    <d v="2019-12-05T00:00:00"/>
    <d v="2019-12-18T00:00:00"/>
    <n v="2048"/>
    <s v="T.S.BOHEMIA a.s."/>
    <s v="2192959516"/>
    <n v="2336.21"/>
    <n v="1930.75"/>
    <n v="405.46000000000004"/>
    <m/>
    <s v="režie - toner (dílna)"/>
    <n v="1"/>
    <s v="CZK"/>
    <x v="0"/>
  </r>
  <r>
    <s v="700"/>
    <n v="200328"/>
    <d v="2020-04-03T00:00:00"/>
    <d v="2020-04-14T00:00:00"/>
    <n v="2067"/>
    <s v="Hrbáček Servis s.r.o."/>
    <s v="101000514"/>
    <n v="5611.98"/>
    <n v="4638"/>
    <n v="973.97999999999956"/>
    <m/>
    <s v="servis kopírky BH C224 - drum tonery"/>
    <n v="1"/>
    <s v="CZK"/>
    <x v="1"/>
  </r>
  <r>
    <s v="700"/>
    <n v="200329"/>
    <d v="2020-04-03T00:00:00"/>
    <d v="2020-04-14T00:00:00"/>
    <n v="2067"/>
    <s v="Hrbáček Servis s.r.o."/>
    <s v="101000513"/>
    <n v="2107.8200000000002"/>
    <n v="1742"/>
    <n v="365.82000000000016"/>
    <m/>
    <s v="servis kopírky BH 223 - roll kit, developer, fotoválec tonery"/>
    <n v="1"/>
    <s v="CZK"/>
    <x v="1"/>
  </r>
  <r>
    <s v="700"/>
    <n v="200351"/>
    <d v="2020-04-09T00:00:00"/>
    <d v="2020-04-23T00:00:00"/>
    <n v="4209"/>
    <s v="Hands s.r.o."/>
    <s v="220406"/>
    <n v="4588.8"/>
    <n v="3792.4"/>
    <n v="796.40000000000009"/>
    <m/>
    <s v="Kancel.potřeby - toner CF226X, toner CF230X, pravítko, sešívačka, rozšívačka, obal A4 &quot;U&quot;, registr.list, kniha jízd, bločky, zvýrazňovače, manipulační poplatek za náhradní plnění"/>
    <n v="1"/>
    <s v="CZK"/>
    <x v="1"/>
  </r>
  <r>
    <s v="700"/>
    <n v="200406"/>
    <d v="2020-04-27T00:00:00"/>
    <d v="2020-05-07T00:00:00"/>
    <n v="4209"/>
    <s v="Hands s.r.o."/>
    <s v="220447"/>
    <n v="342.91"/>
    <n v="283.39999999999998"/>
    <n v="59.510000000000048"/>
    <m/>
    <s v="Kancel.potřeby - kontrolní lístky, náplň pro kuličk.pero, bločky, toner CE505X, čist. - rukavice, hadr, utěrka manipulační poplatek za náhradní plnění"/>
    <n v="1"/>
    <s v="CZK"/>
    <x v="1"/>
  </r>
  <r>
    <s v="700"/>
    <n v="200750"/>
    <d v="2020-08-04T00:00:00"/>
    <d v="2020-08-13T00:00:00"/>
    <n v="2449"/>
    <s v="EMIT-CZ, s.r.o."/>
    <s v="421490"/>
    <n v="3192.46"/>
    <n v="2638.4"/>
    <n v="554.05999999999995"/>
    <m/>
    <s v="Kancel. potřeby - toner CE255X, toner CF226X LJ M402, spojpvače SAX, tuha do mikrotužky čist.- Fixinela manipulační poplatek za náhradní plnění"/>
    <n v="1"/>
    <s v="CZK"/>
    <x v="1"/>
  </r>
  <r>
    <s v="700"/>
    <n v="201131"/>
    <d v="2020-11-11T00:00:00"/>
    <d v="2020-12-01T00:00:00"/>
    <n v="6153"/>
    <s v="Spolek Trend vozíčkářů Olomouc"/>
    <s v="20101499"/>
    <n v="2020.7"/>
    <n v="1670"/>
    <n v="350.70000000000005"/>
    <m/>
    <s v="černobílá multifunkční tiskárna Konica Minolta Bizhub 227,  výr.č. A7AK027027572 toner"/>
    <n v="1"/>
    <s v="CZK"/>
    <x v="1"/>
  </r>
  <r>
    <s v="700"/>
    <n v="210009"/>
    <d v="2021-01-07T00:00:00"/>
    <d v="2021-01-19T00:00:00"/>
    <n v="4209"/>
    <s v="Hands s.r.o."/>
    <s v="230007"/>
    <n v="2753.36"/>
    <n v="2275.5"/>
    <n v="477.86000000000013"/>
    <m/>
    <s v="Kancel.potřeby - toner HP pro M203 CF230x manipulační poplatek za náhradní plnění"/>
    <n v="1"/>
    <s v="CZK"/>
    <x v="2"/>
  </r>
  <r>
    <s v="700"/>
    <n v="210023"/>
    <d v="2021-01-13T00:00:00"/>
    <d v="2021-01-25T00:00:00"/>
    <n v="2067"/>
    <s v="Hrbáček Servis s.r.o."/>
    <s v="101100022"/>
    <n v="3351.7"/>
    <n v="2770"/>
    <n v="581.69999999999982"/>
    <m/>
    <s v="toner a waste toner box do kopírky BH C224"/>
    <n v="1"/>
    <s v="CZK"/>
    <x v="2"/>
  </r>
  <r>
    <s v="700"/>
    <n v="210491"/>
    <d v="2021-05-13T00:00:00"/>
    <d v="2021-05-24T00:00:00"/>
    <n v="2048"/>
    <s v="T.S.BOHEMIA a.s."/>
    <s v="9212502205"/>
    <n v="1233.6199999999999"/>
    <n v="1016.52"/>
    <n v="217.09999999999991"/>
    <m/>
    <s v="režie - tvrzené sklo, toner do tiskárny"/>
    <n v="1"/>
    <s v="CZK"/>
    <x v="2"/>
  </r>
  <r>
    <s v="700"/>
    <n v="210581"/>
    <d v="2021-06-04T00:00:00"/>
    <d v="2021-06-17T00:00:00"/>
    <n v="2449"/>
    <s v="EMIT-CZ, s.r.o."/>
    <s v="411291"/>
    <n v="2819.3"/>
    <n v="2330"/>
    <n v="489.30000000000018"/>
    <m/>
    <s v="Kancel. potřeby - sešívačka, spojovače, navlhčovač, toner CF230X,  čist. - Krystal na podlahy, WC,  manipulační poplatek za náhradní plnění"/>
    <n v="1"/>
    <s v="CZK"/>
    <x v="2"/>
  </r>
  <r>
    <s v="700"/>
    <n v="210646"/>
    <d v="2021-06-30T00:00:00"/>
    <d v="2021-06-30T00:00:00"/>
    <n v="2048"/>
    <s v="T.S.BOHEMIA a.s."/>
    <s v="2212831328"/>
    <n v="3093"/>
    <n v="2556.1999999999998"/>
    <n v="536.80000000000018"/>
    <m/>
    <s v="režie - toner do tiskárny C224"/>
    <n v="1"/>
    <s v="CZK"/>
    <x v="2"/>
  </r>
  <r>
    <s v="700"/>
    <n v="210709"/>
    <d v="2021-07-12T00:00:00"/>
    <d v="2021-07-26T00:00:00"/>
    <n v="2449"/>
    <s v="EMIT-CZ, s.r.o."/>
    <s v="411565"/>
    <n v="1361.65"/>
    <n v="1125.33"/>
    <n v="236.32000000000016"/>
    <m/>
    <s v="Kancel. potřeby - toner CF226X, toner CE505X, propustka, kniha úrazů,   čist. - Fixinela, Riva, Krystal na podlahy, toaletní papír,  manipulační poplatek za náhradní plnění"/>
    <n v="1"/>
    <s v="CZK"/>
    <x v="2"/>
  </r>
  <r>
    <s v="700"/>
    <n v="210952"/>
    <d v="2021-09-15T00:00:00"/>
    <d v="2021-09-29T00:00:00"/>
    <n v="6153"/>
    <s v="Spolek Trend vozíčkářů Olomouc"/>
    <s v="21101393"/>
    <n v="9350.8799999999992"/>
    <n v="7728"/>
    <n v="1622.8799999999992"/>
    <m/>
    <s v="barevná multifunkční tiskárna Konica Minolta Bizhub C250i,  výr.č. AA2M021086689 toner"/>
    <n v="1"/>
    <s v="CZK"/>
    <x v="2"/>
  </r>
  <r>
    <s v="700"/>
    <n v="211042"/>
    <d v="2021-10-07T00:00:00"/>
    <d v="2021-10-20T00:00:00"/>
    <n v="2048"/>
    <s v="T.S.BOHEMIA a.s."/>
    <s v="2213038774"/>
    <n v="1579.58"/>
    <n v="1305.44"/>
    <n v="274.13999999999987"/>
    <m/>
    <s v="režie - tonery,  TB APPLE iPad 10,9&quot; + pero  á 15 094,09 (p.Popelka)"/>
    <n v="1"/>
    <s v="CZK"/>
    <x v="2"/>
  </r>
  <r>
    <s v="700"/>
    <n v="211043"/>
    <d v="2021-10-07T00:00:00"/>
    <d v="2021-10-20T00:00:00"/>
    <n v="2048"/>
    <s v="T.S.BOHEMIA a.s."/>
    <s v="2213038775"/>
    <n v="799"/>
    <n v="660.5"/>
    <n v="138.5"/>
    <m/>
    <s v="režie - tonery,"/>
    <n v="1"/>
    <s v="CZK"/>
    <x v="2"/>
  </r>
  <r>
    <s v="700"/>
    <n v="211064"/>
    <d v="2021-10-12T00:00:00"/>
    <d v="2021-10-25T00:00:00"/>
    <n v="2449"/>
    <s v="EMIT-CZ, s.r.o."/>
    <s v="412296"/>
    <n v="3300.73"/>
    <n v="2727.88"/>
    <n v="572.84999999999991"/>
    <m/>
    <s v="Kancel. potřeby - toner CF230X, toner CF283AK, popisovač, zvárazňovač, obálky, lepící páska, lepidlo čist. - houba, fixinela, riva, na nádobí, na podlahy, utěrky manipulační poplatek za náhradní plnění"/>
    <n v="1"/>
    <s v="CZK"/>
    <x v="2"/>
  </r>
  <r>
    <s v="700"/>
    <n v="211371"/>
    <d v="2021-12-17T00:00:00"/>
    <d v="2021-12-31T00:00:00"/>
    <n v="6255"/>
    <s v="TONERMAX, s.r.o."/>
    <s v="210113773"/>
    <n v="2639.74"/>
    <n v="2181.6"/>
    <n v="458.13999999999987"/>
    <m/>
    <s v="tonery Konica Minolta TN323, TN-323, A87M050"/>
    <n v="1"/>
    <s v="CZK"/>
    <x v="2"/>
  </r>
  <r>
    <s v="700"/>
    <n v="220221"/>
    <d v="2022-03-04T00:00:00"/>
    <d v="2022-03-02T00:00:00"/>
    <m/>
    <s v="TONERMAX, s.r.o."/>
    <s v="220102469"/>
    <n v="2894.0053999999996"/>
    <n v="2391.7399999999998"/>
    <n v="502.26539999999977"/>
    <n v="2"/>
    <s v="režie - tonery"/>
    <m/>
    <s v="CZK"/>
    <x v="3"/>
  </r>
  <r>
    <s v="700"/>
    <n v="220240"/>
    <d v="2022-03-10T00:00:00"/>
    <d v="2022-03-10T00:00:00"/>
    <m/>
    <s v="EMIT-CZ, s.r.o."/>
    <s v="420502"/>
    <n v="1551.22"/>
    <n v="1282"/>
    <n v="269.22000000000003"/>
    <n v="2"/>
    <s v="Kancel. potřeby - toner CF226X"/>
    <m/>
    <s v="CZK"/>
    <x v="3"/>
  </r>
  <r>
    <s v="700"/>
    <n v="220362"/>
    <d v="2022-04-08T00:00:00"/>
    <d v="2022-04-06T00:00:00"/>
    <m/>
    <s v="T.S.BOHEMIA a.s."/>
    <s v="2222659091"/>
    <n v="2280.2449999999999"/>
    <n v="1884.5"/>
    <n v="395.74499999999989"/>
    <n v="1"/>
    <s v="režie -toner"/>
    <m/>
    <s v="CZK"/>
    <x v="3"/>
  </r>
  <r>
    <s v="700"/>
    <n v="220836"/>
    <d v="2022-08-16T00:00:00"/>
    <d v="2022-08-16T00:00:00"/>
    <m/>
    <s v="J&amp;H facility group s.r.o."/>
    <s v="300333"/>
    <n v="2873.5322000000001"/>
    <n v="2374.8200000000002"/>
    <n v="498.71219999999994"/>
    <n v="1"/>
    <s v="kanc. - toner CF 230X "/>
    <m/>
    <s v="CZK"/>
    <x v="3"/>
  </r>
  <r>
    <s v="700"/>
    <n v="220940"/>
    <d v="2022-09-12T00:00:00"/>
    <d v="2022-09-12T00:00:00"/>
    <m/>
    <s v="J&amp;H facility group s.r.o."/>
    <s v="300519"/>
    <n v="1493.3820000000001"/>
    <n v="1234.2"/>
    <n v="259.18200000000002"/>
    <n v="2"/>
    <s v="kanc. - toner CF226X"/>
    <m/>
    <s v="CZK"/>
    <x v="3"/>
  </r>
  <r>
    <s v="700"/>
    <n v="220948"/>
    <d v="2022-09-15T00:00:00"/>
    <d v="2022-09-15T00:00:00"/>
    <m/>
    <s v="J&amp;H facility group s.r.o."/>
    <s v="300549"/>
    <n v="587.81799999999998"/>
    <n v="485.8"/>
    <n v="102.01799999999997"/>
    <n v="1"/>
    <s v="kanc. - toner 505X"/>
    <m/>
    <s v="CZK"/>
    <x v="3"/>
  </r>
  <r>
    <s v="700"/>
    <n v="221058"/>
    <d v="2022-10-12T00:00:00"/>
    <d v="2022-10-12T00:00:00"/>
    <m/>
    <s v="J&amp;H facility group s.r.o."/>
    <s v="300774"/>
    <n v="246.84"/>
    <n v="204"/>
    <n v="42.84"/>
    <n v="1"/>
    <s v="kanc. - toner 7115AR HP"/>
    <m/>
    <s v="CZK"/>
    <x v="3"/>
  </r>
  <r>
    <s v="700"/>
    <n v="221155"/>
    <d v="2022-11-11T00:00:00"/>
    <d v="2022-11-09T00:00:00"/>
    <m/>
    <s v="T.S.BOHEMIA a.s."/>
    <s v="2222978383"/>
    <n v="4252.7506999999996"/>
    <n v="3514.67"/>
    <n v="738.08069999999952"/>
    <n v="4"/>
    <s v="tonery do tiskárny - jeřáby LR 1800"/>
    <m/>
    <s v="CZK"/>
    <x v="3"/>
  </r>
  <r>
    <s v="700"/>
    <n v="221238"/>
    <d v="2022-12-06T00:00:00"/>
    <d v="2022-12-05T00:00:00"/>
    <m/>
    <s v="J&amp;H facility group s.r.o."/>
    <s v="301044"/>
    <n v="792.55"/>
    <n v="655"/>
    <n v="137.54999999999995"/>
    <n v="1"/>
    <s v="kanc. - toner CE255X"/>
    <m/>
    <s v="CZK"/>
    <x v="3"/>
  </r>
  <r>
    <s v="700"/>
    <n v="221326"/>
    <d v="2022-12-31T00:00:00"/>
    <d v="2022-12-27T00:00:00"/>
    <m/>
    <s v="TONERMAX, s.r.o."/>
    <s v="220112337"/>
    <n v="2336.9940000000001"/>
    <n v="1931.4"/>
    <n v="405.59400000000005"/>
    <n v="2"/>
    <s v="režie - tonery (disp.)"/>
    <m/>
    <s v="CZK"/>
    <x v="3"/>
  </r>
  <r>
    <m/>
    <m/>
    <d v="2023-02-07T00:00:00"/>
    <d v="2023-02-07T00:00:00"/>
    <m/>
    <s v="T.S.BOHEMIA a.s."/>
    <m/>
    <n v="1444"/>
    <n v="1194.0999999999999"/>
    <n v="249.90000000000009"/>
    <m/>
    <s v="tonery do tiskárny (ing.Guriča)"/>
    <m/>
    <s v="CZK"/>
    <x v="4"/>
  </r>
  <r>
    <m/>
    <m/>
    <d v="2023-02-07T00:00:00"/>
    <d v="2023-02-07T00:00:00"/>
    <m/>
    <s v="T.S.BOHEMIA a.s."/>
    <m/>
    <n v="719"/>
    <n v="594.34"/>
    <n v="124.65999999999997"/>
    <m/>
    <s v="toner do tiskárny (ing.Guriča)"/>
    <m/>
    <s v="CZK"/>
    <x v="4"/>
  </r>
  <r>
    <m/>
    <m/>
    <d v="2023-02-23T00:00:00"/>
    <d v="2023-02-23T00:00:00"/>
    <m/>
    <s v="T.S.BOHEMIA a.s."/>
    <m/>
    <n v="1314"/>
    <n v="1086.7"/>
    <n v="227.29999999999995"/>
    <m/>
    <s v="toner do tiskárny (LR 1800)"/>
    <m/>
    <s v="CZK"/>
    <x v="4"/>
  </r>
  <r>
    <m/>
    <m/>
    <d v="2023-02-28T00:00:00"/>
    <d v="2023-02-28T00:00:00"/>
    <m/>
    <s v="EMIT-CZ, s.r.o."/>
    <m/>
    <n v="658.24"/>
    <n v="544"/>
    <n v="114.24000000000001"/>
    <m/>
    <s v="kanc. - toner CF230XK, manipulační poplatek za náhradní plnění"/>
    <m/>
    <s v="CZK"/>
    <x v="4"/>
  </r>
  <r>
    <m/>
    <m/>
    <d v="2023-04-13T00:00:00"/>
    <d v="2023-04-13T00:00:00"/>
    <m/>
    <s v="EMIT-CZ, s.r.o."/>
    <m/>
    <n v="526.35"/>
    <n v="435"/>
    <n v="91.350000000000023"/>
    <m/>
    <s v="kanc. - toner MLT-D111L, toner CF230XK, manipulační poplatek za náhradní plnění"/>
    <m/>
    <s v="CZK"/>
    <x v="4"/>
  </r>
  <r>
    <m/>
    <m/>
    <d v="2023-05-05T00:00:00"/>
    <d v="2023-05-05T00:00:00"/>
    <m/>
    <s v="T.S.BOHEMIA a.s."/>
    <m/>
    <n v="3255"/>
    <n v="2690.31"/>
    <n v="564.69000000000005"/>
    <m/>
    <s v="toner do tiskárny (p.Váš)"/>
    <m/>
    <s v="CZK"/>
    <x v="4"/>
  </r>
  <r>
    <m/>
    <m/>
    <d v="2023-05-29T00:00:00"/>
    <d v="2023-05-29T00:00:00"/>
    <m/>
    <s v="T.S.BOHEMIA a.s."/>
    <m/>
    <n v="1838"/>
    <n v="1519.83"/>
    <n v="318.17000000000007"/>
    <m/>
    <s v="toner do tiskárny  Ruma"/>
    <m/>
    <s v="CZK"/>
    <x v="4"/>
  </r>
  <r>
    <m/>
    <m/>
    <d v="2023-06-30T00:00:00"/>
    <d v="2023-06-30T00:00:00"/>
    <m/>
    <s v="T.S.BOHEMIA a.s."/>
    <m/>
    <n v="2254"/>
    <n v="1863.16"/>
    <n v="390.83999999999992"/>
    <m/>
    <s v="toner do tiskárny (ing.Guriča)"/>
    <m/>
    <s v="CZK"/>
    <x v="4"/>
  </r>
  <r>
    <m/>
    <m/>
    <d v="2023-09-13T00:00:00"/>
    <d v="2023-09-13T00:00:00"/>
    <m/>
    <s v="J&amp;H facility group s.r.o."/>
    <m/>
    <n v="658.24"/>
    <n v="544"/>
    <n v="114.24000000000001"/>
    <m/>
    <s v="kanc. -  toner CF230XK"/>
    <m/>
    <s v="CZK"/>
    <x v="4"/>
  </r>
  <r>
    <m/>
    <m/>
    <d v="2023-11-09T00:00:00"/>
    <d v="2023-11-09T00:00:00"/>
    <m/>
    <s v="J&amp;H facility group s.r.o."/>
    <m/>
    <n v="930.19"/>
    <n v="768.75"/>
    <n v="161.44000000000005"/>
    <m/>
    <s v="kanc. - toner HP M402 2x"/>
    <m/>
    <s v="CZK"/>
    <x v="4"/>
  </r>
  <r>
    <m/>
    <m/>
    <d v="2023-11-20T00:00:00"/>
    <d v="2023-11-20T00:00:00"/>
    <m/>
    <s v="T.S.BOHEMIA a.s."/>
    <m/>
    <n v="10157"/>
    <n v="8394.43"/>
    <n v="1762.5699999999997"/>
    <m/>
    <s v="tonery do tiskárny 4x (  Mgr.Kepič)"/>
    <m/>
    <s v="CZK"/>
    <x v="4"/>
  </r>
  <r>
    <m/>
    <m/>
    <d v="2023-11-23T00:00:00"/>
    <d v="2023-11-23T00:00:00"/>
    <m/>
    <s v="J&amp;H facility group s.r.o."/>
    <m/>
    <n v="2945.6"/>
    <n v="2434.38"/>
    <n v="511.2199999999998"/>
    <m/>
    <s v="kanc. - toner HP CF230X"/>
    <m/>
    <s v="CZK"/>
    <x v="4"/>
  </r>
  <r>
    <m/>
    <m/>
    <d v="2023-12-19T00:00:00"/>
    <d v="2023-12-19T00:00:00"/>
    <m/>
    <s v="J&amp;H facility group s.r.o."/>
    <m/>
    <n v="361.79"/>
    <n v="299"/>
    <n v="62.79000000000002"/>
    <m/>
    <s v="kanc. - toner LJ M402 CF226X"/>
    <m/>
    <s v="CZK"/>
    <x v="4"/>
  </r>
  <r>
    <m/>
    <m/>
    <d v="2024-01-09T00:00:00"/>
    <d v="2024-01-10T00:00:00"/>
    <m/>
    <s v="T.S.BOHEMIA a.s."/>
    <s v="6242500215"/>
    <n v="2183"/>
    <n v="1804.32"/>
    <n v="378.68000000000006"/>
    <m/>
    <s v="tonery do tiskárny (LR1800)"/>
    <m/>
    <s v="CZK"/>
    <x v="5"/>
  </r>
  <r>
    <m/>
    <m/>
    <d v="2024-03-04T00:00:00"/>
    <d v="2024-03-08T00:00:00"/>
    <m/>
    <s v="TONERMAX, s.r.o."/>
    <s v="240102408"/>
    <n v="4428"/>
    <n v="3659.5"/>
    <n v="768.5"/>
    <m/>
    <s v="režie - tonery k tiskárně Konica Minolta (disp.)"/>
    <m/>
    <s v="CZK"/>
    <x v="5"/>
  </r>
  <r>
    <m/>
    <m/>
    <d v="2024-03-11T00:00:00"/>
    <d v="2024-03-12T00:00:00"/>
    <m/>
    <s v="EMIT-CZ, s.r.o."/>
    <s v="440220"/>
    <n v="3238.52"/>
    <n v="2611.1799999999998"/>
    <n v="627.34000000000015"/>
    <m/>
    <s v="kanc. - toner CF230X"/>
    <m/>
    <s v="CZK"/>
    <x v="5"/>
  </r>
  <r>
    <m/>
    <m/>
    <d v="2024-03-21T00:00:00"/>
    <d v="2024-03-22T00:00:00"/>
    <m/>
    <s v="T.S.BOHEMIA a.s."/>
    <s v="8242506263"/>
    <n v="763"/>
    <n v="630.86"/>
    <n v="132.13999999999999"/>
    <m/>
    <s v="tonery do tiskárny (ing.Guriča)"/>
    <m/>
    <s v="CZK"/>
    <x v="5"/>
  </r>
  <r>
    <m/>
    <m/>
    <d v="2024-03-21T00:00:00"/>
    <d v="2024-03-22T00:00:00"/>
    <m/>
    <s v="T.S.BOHEMIA a.s."/>
    <s v="8242506264"/>
    <n v="1552"/>
    <n v="1283"/>
    <n v="269"/>
    <m/>
    <s v="tonery do tiskárny (ing.Guriča)"/>
    <m/>
    <s v="CZK"/>
    <x v="5"/>
  </r>
  <r>
    <m/>
    <m/>
    <d v="2024-03-21T00:00:00"/>
    <d v="2024-03-31T00:00:00"/>
    <m/>
    <s v="T.S.BOHEMIA a.s."/>
    <s v="8242506262"/>
    <n v="1155"/>
    <n v="954.61"/>
    <n v="200.39"/>
    <m/>
    <s v="tonery do tiskárny (ing.Guriča)"/>
    <m/>
    <s v="CZK"/>
    <x v="5"/>
  </r>
  <r>
    <m/>
    <m/>
    <d v="2024-05-29T00:00:00"/>
    <d v="2024-06-26T00:00:00"/>
    <m/>
    <s v="Hrbáček Servis s.r.o."/>
    <s v="101400899"/>
    <n v="3720.75"/>
    <n v="3075"/>
    <n v="645.75"/>
    <m/>
    <s v="režie - kopírka C250i (toner, Waste toner box)"/>
    <m/>
    <s v="CZK"/>
    <x v="5"/>
  </r>
  <r>
    <m/>
    <m/>
    <d v="2024-08-19T00:00:00"/>
    <d v="2024-08-22T00:00:00"/>
    <m/>
    <s v="TONERMAX, s.r.o."/>
    <s v="240107293"/>
    <n v="2377"/>
    <n v="1964.46"/>
    <n v="412.53999999999996"/>
    <m/>
    <s v="režie - tonery k tiskárně Konica Minolta (disp.)"/>
    <m/>
    <s v="CZK"/>
    <x v="5"/>
  </r>
  <r>
    <m/>
    <m/>
    <d v="2024-08-22T00:00:00"/>
    <d v="2024-08-28T00:00:00"/>
    <m/>
    <s v="TONERMAX, s.r.o."/>
    <s v="240107415"/>
    <n v="4565"/>
    <n v="3772.73"/>
    <n v="792.27"/>
    <m/>
    <s v="režie - tonery k tiskárně Konica Minolta"/>
    <m/>
    <s v="CZK"/>
    <x v="5"/>
  </r>
  <r>
    <m/>
    <m/>
    <d v="2024-09-13T00:00:00"/>
    <d v="2024-09-13T00:00:00"/>
    <m/>
    <s v="EMIT-CZ, s.r.o."/>
    <s v="440890"/>
    <n v="1399.01"/>
    <n v="791.71"/>
    <n v="607.29999999999995"/>
    <m/>
    <s v="kanc. - toner CF226X HP, CF230XK HP "/>
    <m/>
    <s v="CZK"/>
    <x v="5"/>
  </r>
  <r>
    <m/>
    <m/>
    <d v="2024-09-19T00:00:00"/>
    <d v="2024-09-19T00:00:00"/>
    <m/>
    <s v="EMIT-CZ, s.r.o."/>
    <s v="440921"/>
    <n v="1513.11"/>
    <n v="1220"/>
    <n v="293.1099999999999"/>
    <m/>
    <s v="kanc. - toner Brother TN-2310, CF283AK HP "/>
    <m/>
    <s v="CZK"/>
    <x v="5"/>
  </r>
  <r>
    <m/>
    <m/>
    <d v="2024-11-11T00:00:00"/>
    <d v="2024-11-11T00:00:00"/>
    <m/>
    <s v="OTAVA, výrobní družstvo"/>
    <s v="722421987"/>
    <n v="12922.1"/>
    <n v="282.33"/>
    <n v="12639.77"/>
    <m/>
    <s v="kanc. - toner HP CF230X"/>
    <m/>
    <s v="CZK"/>
    <x v="5"/>
  </r>
  <r>
    <m/>
    <m/>
    <d v="2024-12-02T00:00:00"/>
    <d v="2024-12-02T00:00:00"/>
    <m/>
    <s v="OTAVA, výrobní družstvo"/>
    <s v="722423740"/>
    <n v="4211.8599999999997"/>
    <n v="700.06"/>
    <n v="3511.7999999999997"/>
    <m/>
    <s v="kanc. -  toner HP CF230X, toner HP CF226X"/>
    <m/>
    <s v="CZK"/>
    <x v="5"/>
  </r>
  <r>
    <m/>
    <m/>
    <d v="2024-12-06T00:00:00"/>
    <d v="2024-12-09T00:00:00"/>
    <m/>
    <s v="OTAVA, výrobní družstvo"/>
    <s v="3024188288"/>
    <n v="462.76"/>
    <n v="382.45"/>
    <n v="80.31"/>
    <m/>
    <s v="kanc. - toner Samsung MLT-D111L"/>
    <m/>
    <s v="CZK"/>
    <x v="5"/>
  </r>
  <r>
    <s v="700"/>
    <n v="250015"/>
    <d v="2025-01-09T00:00:00"/>
    <m/>
    <m/>
    <s v="T.S.BOHEMIA a.s."/>
    <m/>
    <n v="368.06"/>
    <n v="304.18"/>
    <n v="63.879999999999995"/>
    <m/>
    <s v="tonery do tiskárny (ing.Guriča)"/>
    <m/>
    <s v="CZK"/>
    <x v="6"/>
  </r>
  <r>
    <s v="700"/>
    <n v="250016"/>
    <d v="2025-01-09T00:00:00"/>
    <m/>
    <m/>
    <s v="T.S.BOHEMIA a.s."/>
    <m/>
    <n v="370.67"/>
    <n v="306.33999999999997"/>
    <n v="64.330000000000041"/>
    <m/>
    <s v="tonery do tiskárny (ing.Guriča)"/>
    <m/>
    <s v="CZK"/>
    <x v="6"/>
  </r>
  <r>
    <s v="700"/>
    <n v="250017"/>
    <d v="2025-01-09T00:00:00"/>
    <m/>
    <m/>
    <s v="T.S.BOHEMIA a.s."/>
    <m/>
    <n v="595.96"/>
    <n v="492.53"/>
    <n v="103.43000000000006"/>
    <m/>
    <s v="tonery do tiskárny (ing.Guriča)"/>
    <m/>
    <s v="CZK"/>
    <x v="6"/>
  </r>
  <r>
    <s v="700"/>
    <n v="250018"/>
    <d v="2025-01-09T00:00:00"/>
    <m/>
    <m/>
    <s v="T.S.BOHEMIA a.s."/>
    <m/>
    <n v="370.67"/>
    <n v="306.33999999999997"/>
    <n v="64.330000000000041"/>
    <m/>
    <s v="tonery do tiskárny (ing.Guriča)"/>
    <m/>
    <s v="CZK"/>
    <x v="6"/>
  </r>
  <r>
    <s v="700"/>
    <n v="250474"/>
    <d v="2025-05-05T00:00:00"/>
    <m/>
    <m/>
    <s v="SIDA s.r.o."/>
    <m/>
    <n v="4247.1000000000004"/>
    <n v="3510"/>
    <n v="737.10000000000036"/>
    <m/>
    <s v="kanc. - toner Minolta TN-323, TN-328K, manipulační poplatek za náhradní plnění"/>
    <m/>
    <s v="CZK"/>
    <x v="6"/>
  </r>
  <r>
    <s v="700"/>
    <n v="250511"/>
    <d v="2025-05-13T00:00:00"/>
    <m/>
    <m/>
    <s v="J&amp;H facility group s.r.o."/>
    <m/>
    <n v="2914.89"/>
    <n v="2409"/>
    <n v="505.88999999999987"/>
    <m/>
    <s v="kanc. - toner Minolta TN-328, cartridge Canon PGI-2500 manipulační poplatek za náhradní plnění"/>
    <m/>
    <s v="CZK"/>
    <x v="6"/>
  </r>
  <r>
    <s v="700"/>
    <n v="250563"/>
    <d v="2025-05-20T00:00:00"/>
    <m/>
    <m/>
    <s v="T.S.BOHEMIA a.s."/>
    <m/>
    <n v="869.81"/>
    <n v="718.85"/>
    <n v="150.95999999999992"/>
    <m/>
    <s v="tonery do tiskárny (ing.Guriča)"/>
    <m/>
    <s v="CZK"/>
    <x v="6"/>
  </r>
  <r>
    <s v="700"/>
    <n v="250747"/>
    <d v="2025-06-23T00:00:00"/>
    <m/>
    <m/>
    <s v="Chráněná dílna ToZařídíme s.r.o."/>
    <m/>
    <n v="771.71"/>
    <n v="637.78"/>
    <n v="133.93000000000006"/>
    <m/>
    <s v="kanc. - toner HP CF230X, záznam o provozu vozidla nákladní dopravy, manipulační poplatek za náhradní plnění"/>
    <m/>
    <s v="CZK"/>
    <x v="6"/>
  </r>
  <r>
    <s v="700"/>
    <n v="250797"/>
    <d v="2025-07-17T00:00:00"/>
    <m/>
    <m/>
    <s v="TONERMAX, s.r.o."/>
    <m/>
    <n v="893.95"/>
    <n v="738.8"/>
    <n v="155.15000000000009"/>
    <m/>
    <s v="režie - tonery k tiskárně Konica Minolta"/>
    <m/>
    <s v="CZK"/>
    <x v="6"/>
  </r>
  <r>
    <s v="700"/>
    <n v="251358"/>
    <d v="2025-12-09T00:00:00"/>
    <m/>
    <m/>
    <s v="Chráněná dílna ToZařídíme s.r.o."/>
    <m/>
    <n v="3454.4"/>
    <n v="2854.88"/>
    <n v="599.52"/>
    <m/>
    <s v="kanc. - toner HP TN-2590XXL manipulační poplatek za náhradní plnění"/>
    <m/>
    <s v="CZK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F144D3-414E-4FBB-BE2F-9FC654B96109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B6:C14" firstHeaderRow="1" firstDataRow="1" firstDataCol="1"/>
  <pivotFields count="15">
    <pivotField showAll="0"/>
    <pivotField numFmtId="164" showAll="0"/>
    <pivotField numFmtId="14" showAll="0"/>
    <pivotField numFmtId="14" showAll="0"/>
    <pivotField showAll="0"/>
    <pivotField showAll="0"/>
    <pivotField showAll="0"/>
    <pivotField numFmtId="44" showAll="0"/>
    <pivotField dataField="1" numFmtId="44" showAll="0"/>
    <pivotField numFmtId="4" showAll="0"/>
    <pivotField showAll="0"/>
    <pivotField showAll="0"/>
    <pivotField showAll="0"/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NET Price" fld="8" baseField="0" baseItem="0" numFmtId="166"/>
  </dataFields>
  <formats count="1">
    <format dxfId="1">
      <pivotArea outline="0" collapsedLevelsAreSubtotals="1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8C4260-46F9-4D47-9BBC-52ED06E54B99}" name="Table1" displayName="Table1" ref="A1:O76" totalsRowShown="0" headerRowDxfId="20" headerRowBorderDxfId="19" tableBorderDxfId="18" totalsRowBorderDxfId="17">
  <autoFilter ref="A1:O76" xr:uid="{098C4260-46F9-4D47-9BBC-52ED06E54B99}"/>
  <tableColumns count="15">
    <tableColumn id="14" xr3:uid="{12B7F5B8-2624-443F-B18E-978B74BC7769}" name="Řada" dataDxfId="16" dataCellStyle="Normal 2"/>
    <tableColumn id="15" xr3:uid="{1E81DB3C-F3FA-49D3-B44F-0CD816FA5D04}" name="Poř.č." dataDxfId="15" dataCellStyle="Normal 2"/>
    <tableColumn id="16" xr3:uid="{C2E40AF1-04D4-4D72-AA21-BF49D9C9601E}" name="Date" dataDxfId="14" dataCellStyle="Normal 2"/>
    <tableColumn id="2" xr3:uid="{8095B7D4-4AB8-4D33-ACBE-B22DF693905F}" name="Splatnost (DMR)" dataDxfId="13"/>
    <tableColumn id="3" xr3:uid="{435FA516-2255-4660-9957-7B25B97081B0}" name="Č. org." dataDxfId="12"/>
    <tableColumn id="4" xr3:uid="{D022775B-0B09-45F9-9308-A2D2D5EE5694}" name="Name" dataDxfId="11"/>
    <tableColumn id="5" xr3:uid="{31767806-AB00-415F-8CCB-182656A77767}" name="Dodavatelská faktura" dataDxfId="10"/>
    <tableColumn id="6" xr3:uid="{51212D43-562D-4E32-8126-CC2780AC80AE}" name="GROSS Price" dataDxfId="9"/>
    <tableColumn id="7" xr3:uid="{95BB318E-2AF8-46BC-A38B-F2AAA4446E43}" name="NET Price" dataDxfId="8"/>
    <tableColumn id="8" xr3:uid="{F978EA49-8B02-430D-896A-52FA16CC90CC}" name="Tax - DPH (21%)" dataDxfId="7">
      <calculatedColumnFormula>H2-I2</calculatedColumnFormula>
    </tableColumn>
    <tableColumn id="17" xr3:uid="{BFDFC103-E5F6-4B81-A8B5-1687D5E47377}" name="Počet" dataDxfId="6"/>
    <tableColumn id="9" xr3:uid="{6EF5D46A-5BEF-4C29-91DC-1C95C5B04589}" name="Comment" dataDxfId="5"/>
    <tableColumn id="10" xr3:uid="{7B1B33CC-3C51-4C47-8A10-E41DC3E1AE03}" name="Kurz" dataDxfId="4"/>
    <tableColumn id="11" xr3:uid="{8C2D2E73-15B9-4912-A6E0-C15A2343B1ED}" name="Měna" dataDxfId="3"/>
    <tableColumn id="12" xr3:uid="{F3CD03C2-258D-4F23-AF47-7296054C809A}" name="Year" dataDxfId="2">
      <calculatedColumnFormula>YEAR(Table1[[#This Row],[Date]])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opLeftCell="A22" zoomScale="85" zoomScaleNormal="85" workbookViewId="0">
      <selection activeCell="T68" sqref="T68"/>
    </sheetView>
  </sheetViews>
  <sheetFormatPr defaultRowHeight="15" x14ac:dyDescent="0.25"/>
  <cols>
    <col min="1" max="2" width="10.7109375" customWidth="1"/>
    <col min="3" max="3" width="21.7109375" bestFit="1" customWidth="1"/>
    <col min="4" max="4" width="18.28515625" bestFit="1" customWidth="1"/>
    <col min="5" max="5" width="17.85546875" bestFit="1" customWidth="1"/>
    <col min="6" max="6" width="21.7109375" bestFit="1" customWidth="1"/>
    <col min="7" max="7" width="30.28515625" bestFit="1" customWidth="1"/>
    <col min="8" max="8" width="22.140625" bestFit="1" customWidth="1"/>
    <col min="9" max="9" width="14.140625" bestFit="1" customWidth="1"/>
    <col min="10" max="10" width="16.5703125" customWidth="1"/>
    <col min="11" max="11" width="11.85546875" customWidth="1"/>
    <col min="12" max="12" width="30.85546875" customWidth="1"/>
    <col min="13" max="13" width="8.28515625" bestFit="1" customWidth="1"/>
    <col min="14" max="14" width="7.140625" bestFit="1" customWidth="1"/>
    <col min="15" max="15" width="11.7109375" customWidth="1"/>
    <col min="16" max="16" width="7.28515625" bestFit="1" customWidth="1"/>
    <col min="17" max="17" width="8.28515625" bestFit="1" customWidth="1"/>
  </cols>
  <sheetData>
    <row r="1" spans="1:15" x14ac:dyDescent="0.25">
      <c r="A1" s="16" t="s">
        <v>0</v>
      </c>
      <c r="B1" s="16" t="s">
        <v>1</v>
      </c>
      <c r="C1" s="16" t="s">
        <v>71</v>
      </c>
      <c r="D1" s="16" t="s">
        <v>2</v>
      </c>
      <c r="E1" s="16" t="s">
        <v>3</v>
      </c>
      <c r="F1" s="16" t="s">
        <v>72</v>
      </c>
      <c r="G1" s="16" t="s">
        <v>4</v>
      </c>
      <c r="H1" s="16" t="s">
        <v>73</v>
      </c>
      <c r="I1" s="16" t="s">
        <v>74</v>
      </c>
      <c r="J1" s="16" t="s">
        <v>75</v>
      </c>
      <c r="K1" s="17" t="s">
        <v>101</v>
      </c>
      <c r="L1" s="17" t="s">
        <v>76</v>
      </c>
      <c r="M1" s="16" t="s">
        <v>5</v>
      </c>
      <c r="N1" s="16" t="s">
        <v>6</v>
      </c>
      <c r="O1" s="16" t="s">
        <v>79</v>
      </c>
    </row>
    <row r="2" spans="1:15" x14ac:dyDescent="0.25">
      <c r="A2" s="1" t="s">
        <v>7</v>
      </c>
      <c r="B2" s="2">
        <v>190167</v>
      </c>
      <c r="C2" s="3">
        <v>43515</v>
      </c>
      <c r="D2" s="3">
        <v>43529</v>
      </c>
      <c r="E2" s="4">
        <v>4209</v>
      </c>
      <c r="F2" s="1" t="s">
        <v>8</v>
      </c>
      <c r="G2" s="1" t="s">
        <v>49</v>
      </c>
      <c r="H2" s="9">
        <v>6574.54</v>
      </c>
      <c r="I2" s="9">
        <v>5433.5</v>
      </c>
      <c r="J2" s="39">
        <f>H2-I2</f>
        <v>1141.04</v>
      </c>
      <c r="K2" s="29"/>
      <c r="L2" s="14" t="s">
        <v>50</v>
      </c>
      <c r="M2" s="4">
        <v>1</v>
      </c>
      <c r="N2" s="1" t="s">
        <v>11</v>
      </c>
      <c r="O2">
        <f>YEAR(Table1[[#This Row],[Date]])</f>
        <v>2019</v>
      </c>
    </row>
    <row r="3" spans="1:15" x14ac:dyDescent="0.25">
      <c r="A3" s="1" t="s">
        <v>7</v>
      </c>
      <c r="B3" s="2">
        <v>190298</v>
      </c>
      <c r="C3" s="3">
        <v>43552</v>
      </c>
      <c r="D3" s="3">
        <v>43561</v>
      </c>
      <c r="E3" s="4">
        <v>2067</v>
      </c>
      <c r="F3" s="1" t="s">
        <v>12</v>
      </c>
      <c r="G3" s="1" t="s">
        <v>51</v>
      </c>
      <c r="H3" s="9">
        <v>2107.8200000000002</v>
      </c>
      <c r="I3" s="9">
        <v>1742</v>
      </c>
      <c r="J3" s="39">
        <f t="shared" ref="J3:J12" si="0">H3-I3</f>
        <v>365.82000000000016</v>
      </c>
      <c r="K3" s="29"/>
      <c r="L3" s="14" t="s">
        <v>52</v>
      </c>
      <c r="M3" s="4">
        <v>1</v>
      </c>
      <c r="N3" s="1" t="s">
        <v>11</v>
      </c>
      <c r="O3">
        <f>YEAR(Table1[[#This Row],[Date]])</f>
        <v>2019</v>
      </c>
    </row>
    <row r="4" spans="1:15" x14ac:dyDescent="0.25">
      <c r="A4" s="1" t="s">
        <v>7</v>
      </c>
      <c r="B4" s="2">
        <v>190590</v>
      </c>
      <c r="C4" s="3">
        <v>43626</v>
      </c>
      <c r="D4" s="3">
        <v>43640</v>
      </c>
      <c r="E4" s="4">
        <v>4209</v>
      </c>
      <c r="F4" s="1" t="s">
        <v>8</v>
      </c>
      <c r="G4" s="1" t="s">
        <v>53</v>
      </c>
      <c r="H4" s="9">
        <v>5942.31</v>
      </c>
      <c r="I4" s="9">
        <v>4911</v>
      </c>
      <c r="J4" s="39">
        <f t="shared" si="0"/>
        <v>1031.3100000000004</v>
      </c>
      <c r="K4" s="29"/>
      <c r="L4" s="14" t="s">
        <v>54</v>
      </c>
      <c r="M4" s="4">
        <v>1</v>
      </c>
      <c r="N4" s="1" t="s">
        <v>11</v>
      </c>
      <c r="O4">
        <f>YEAR(Table1[[#This Row],[Date]])</f>
        <v>2019</v>
      </c>
    </row>
    <row r="5" spans="1:15" x14ac:dyDescent="0.25">
      <c r="A5" s="1" t="s">
        <v>7</v>
      </c>
      <c r="B5" s="2">
        <v>190665</v>
      </c>
      <c r="C5" s="3">
        <v>43650</v>
      </c>
      <c r="D5" s="3">
        <v>43664</v>
      </c>
      <c r="E5" s="4">
        <v>4209</v>
      </c>
      <c r="F5" s="1" t="s">
        <v>8</v>
      </c>
      <c r="G5" s="1" t="s">
        <v>55</v>
      </c>
      <c r="H5" s="9">
        <v>423.5</v>
      </c>
      <c r="I5" s="9">
        <v>350</v>
      </c>
      <c r="J5" s="39">
        <f t="shared" si="0"/>
        <v>73.5</v>
      </c>
      <c r="K5" s="29"/>
      <c r="L5" s="14" t="s">
        <v>56</v>
      </c>
      <c r="M5" s="4">
        <v>1</v>
      </c>
      <c r="N5" s="1" t="s">
        <v>11</v>
      </c>
      <c r="O5">
        <f>YEAR(Table1[[#This Row],[Date]])</f>
        <v>2019</v>
      </c>
    </row>
    <row r="6" spans="1:15" x14ac:dyDescent="0.25">
      <c r="A6" s="1" t="s">
        <v>7</v>
      </c>
      <c r="B6" s="2">
        <v>190680</v>
      </c>
      <c r="C6" s="3">
        <v>43657</v>
      </c>
      <c r="D6" s="3">
        <v>43671</v>
      </c>
      <c r="E6" s="4">
        <v>4209</v>
      </c>
      <c r="F6" s="1" t="s">
        <v>8</v>
      </c>
      <c r="G6" s="1" t="s">
        <v>57</v>
      </c>
      <c r="H6" s="9">
        <v>5228.41</v>
      </c>
      <c r="I6" s="9">
        <v>4321</v>
      </c>
      <c r="J6" s="39">
        <f t="shared" si="0"/>
        <v>907.40999999999985</v>
      </c>
      <c r="K6" s="29"/>
      <c r="L6" s="14" t="s">
        <v>58</v>
      </c>
      <c r="M6" s="4">
        <v>1</v>
      </c>
      <c r="N6" s="1" t="s">
        <v>11</v>
      </c>
      <c r="O6">
        <f>YEAR(Table1[[#This Row],[Date]])</f>
        <v>2019</v>
      </c>
    </row>
    <row r="7" spans="1:15" x14ac:dyDescent="0.25">
      <c r="A7" s="1" t="s">
        <v>7</v>
      </c>
      <c r="B7" s="2">
        <v>190848</v>
      </c>
      <c r="C7" s="3">
        <v>43704</v>
      </c>
      <c r="D7" s="3">
        <v>43713</v>
      </c>
      <c r="E7" s="4">
        <v>4209</v>
      </c>
      <c r="F7" s="1" t="s">
        <v>8</v>
      </c>
      <c r="G7" s="1" t="s">
        <v>59</v>
      </c>
      <c r="H7" s="9">
        <v>1139.82</v>
      </c>
      <c r="I7" s="9">
        <v>942</v>
      </c>
      <c r="J7" s="39">
        <f t="shared" si="0"/>
        <v>197.81999999999994</v>
      </c>
      <c r="K7" s="29"/>
      <c r="L7" s="14" t="s">
        <v>60</v>
      </c>
      <c r="M7" s="4">
        <v>1</v>
      </c>
      <c r="N7" s="1" t="s">
        <v>11</v>
      </c>
      <c r="O7">
        <f>YEAR(Table1[[#This Row],[Date]])</f>
        <v>2019</v>
      </c>
    </row>
    <row r="8" spans="1:15" x14ac:dyDescent="0.25">
      <c r="A8" s="1" t="s">
        <v>7</v>
      </c>
      <c r="B8" s="2">
        <v>190930</v>
      </c>
      <c r="C8" s="3">
        <v>43720</v>
      </c>
      <c r="D8" s="3">
        <v>43734</v>
      </c>
      <c r="E8" s="4">
        <v>4209</v>
      </c>
      <c r="F8" s="1" t="s">
        <v>8</v>
      </c>
      <c r="G8" s="1" t="s">
        <v>61</v>
      </c>
      <c r="H8" s="9">
        <v>5474.5</v>
      </c>
      <c r="I8" s="9">
        <v>4524.38</v>
      </c>
      <c r="J8" s="39">
        <f t="shared" si="0"/>
        <v>950.11999999999989</v>
      </c>
      <c r="K8" s="29"/>
      <c r="L8" s="14" t="s">
        <v>62</v>
      </c>
      <c r="M8" s="4">
        <v>1</v>
      </c>
      <c r="N8" s="1" t="s">
        <v>11</v>
      </c>
      <c r="O8">
        <f>YEAR(Table1[[#This Row],[Date]])</f>
        <v>2019</v>
      </c>
    </row>
    <row r="9" spans="1:15" x14ac:dyDescent="0.25">
      <c r="A9" s="1" t="s">
        <v>7</v>
      </c>
      <c r="B9" s="2">
        <v>191148</v>
      </c>
      <c r="C9" s="3">
        <v>43773</v>
      </c>
      <c r="D9" s="3">
        <v>43787</v>
      </c>
      <c r="E9" s="4">
        <v>4209</v>
      </c>
      <c r="F9" s="1" t="s">
        <v>8</v>
      </c>
      <c r="G9" s="1" t="s">
        <v>63</v>
      </c>
      <c r="H9" s="9">
        <v>435.6</v>
      </c>
      <c r="I9" s="9">
        <v>360</v>
      </c>
      <c r="J9" s="39">
        <f t="shared" si="0"/>
        <v>75.600000000000023</v>
      </c>
      <c r="K9" s="29"/>
      <c r="L9" s="14" t="s">
        <v>64</v>
      </c>
      <c r="M9" s="4">
        <v>1</v>
      </c>
      <c r="N9" s="1" t="s">
        <v>11</v>
      </c>
      <c r="O9">
        <f>YEAR(Table1[[#This Row],[Date]])</f>
        <v>2019</v>
      </c>
    </row>
    <row r="10" spans="1:15" x14ac:dyDescent="0.25">
      <c r="A10" s="1" t="s">
        <v>7</v>
      </c>
      <c r="B10" s="2">
        <v>191156</v>
      </c>
      <c r="C10" s="3">
        <v>43774</v>
      </c>
      <c r="D10" s="3">
        <v>43788</v>
      </c>
      <c r="E10" s="4">
        <v>2449</v>
      </c>
      <c r="F10" s="1" t="s">
        <v>18</v>
      </c>
      <c r="G10" s="1" t="s">
        <v>65</v>
      </c>
      <c r="H10" s="9">
        <v>740.52</v>
      </c>
      <c r="I10" s="9">
        <v>612</v>
      </c>
      <c r="J10" s="39">
        <f t="shared" si="0"/>
        <v>128.51999999999998</v>
      </c>
      <c r="K10" s="29"/>
      <c r="L10" s="14" t="s">
        <v>66</v>
      </c>
      <c r="M10" s="4">
        <v>1</v>
      </c>
      <c r="N10" s="1" t="s">
        <v>11</v>
      </c>
      <c r="O10">
        <f>YEAR(Table1[[#This Row],[Date]])</f>
        <v>2019</v>
      </c>
    </row>
    <row r="11" spans="1:15" x14ac:dyDescent="0.25">
      <c r="A11" s="1" t="s">
        <v>7</v>
      </c>
      <c r="B11" s="2">
        <v>191163</v>
      </c>
      <c r="C11" s="3">
        <v>43775</v>
      </c>
      <c r="D11" s="3">
        <v>43783</v>
      </c>
      <c r="E11" s="4">
        <v>2067</v>
      </c>
      <c r="F11" s="1" t="s">
        <v>12</v>
      </c>
      <c r="G11" s="1" t="s">
        <v>67</v>
      </c>
      <c r="H11" s="9">
        <v>1300.75</v>
      </c>
      <c r="I11" s="9">
        <v>1075</v>
      </c>
      <c r="J11" s="39">
        <f t="shared" si="0"/>
        <v>225.75</v>
      </c>
      <c r="K11" s="29"/>
      <c r="L11" s="14" t="s">
        <v>68</v>
      </c>
      <c r="M11" s="4">
        <v>1</v>
      </c>
      <c r="N11" s="1" t="s">
        <v>11</v>
      </c>
      <c r="O11">
        <f>YEAR(Table1[[#This Row],[Date]])</f>
        <v>2019</v>
      </c>
    </row>
    <row r="12" spans="1:15" ht="15.75" thickBot="1" x14ac:dyDescent="0.3">
      <c r="A12" s="5" t="s">
        <v>7</v>
      </c>
      <c r="B12" s="6">
        <v>191299</v>
      </c>
      <c r="C12" s="7">
        <v>43804</v>
      </c>
      <c r="D12" s="7">
        <v>43817</v>
      </c>
      <c r="E12" s="8">
        <v>2048</v>
      </c>
      <c r="F12" s="10" t="s">
        <v>15</v>
      </c>
      <c r="G12" s="10" t="s">
        <v>69</v>
      </c>
      <c r="H12" s="11">
        <v>2336.21</v>
      </c>
      <c r="I12" s="11">
        <v>1930.75</v>
      </c>
      <c r="J12" s="39">
        <f t="shared" si="0"/>
        <v>405.46000000000004</v>
      </c>
      <c r="K12" s="30"/>
      <c r="L12" s="15" t="s">
        <v>70</v>
      </c>
      <c r="M12" s="4">
        <v>1</v>
      </c>
      <c r="N12" s="1" t="s">
        <v>11</v>
      </c>
      <c r="O12">
        <f>YEAR(Table1[[#This Row],[Date]])</f>
        <v>2019</v>
      </c>
    </row>
    <row r="13" spans="1:15" ht="15.75" thickTop="1" x14ac:dyDescent="0.25">
      <c r="A13" s="1" t="s">
        <v>7</v>
      </c>
      <c r="B13" s="2">
        <v>200328</v>
      </c>
      <c r="C13" s="3">
        <v>43924</v>
      </c>
      <c r="D13" s="3">
        <v>43935</v>
      </c>
      <c r="E13" s="4">
        <v>2067</v>
      </c>
      <c r="F13" s="1" t="s">
        <v>12</v>
      </c>
      <c r="G13" s="1" t="s">
        <v>37</v>
      </c>
      <c r="H13" s="9">
        <v>5611.98</v>
      </c>
      <c r="I13" s="9">
        <v>4638</v>
      </c>
      <c r="J13" s="39">
        <f>H13-I13</f>
        <v>973.97999999999956</v>
      </c>
      <c r="K13" s="29"/>
      <c r="L13" s="14" t="s">
        <v>38</v>
      </c>
      <c r="M13" s="4">
        <v>1</v>
      </c>
      <c r="N13" s="1" t="s">
        <v>11</v>
      </c>
      <c r="O13">
        <f>YEAR(Table1[[#This Row],[Date]])</f>
        <v>2020</v>
      </c>
    </row>
    <row r="14" spans="1:15" x14ac:dyDescent="0.25">
      <c r="A14" s="1" t="s">
        <v>7</v>
      </c>
      <c r="B14" s="2">
        <v>200329</v>
      </c>
      <c r="C14" s="3">
        <v>43924</v>
      </c>
      <c r="D14" s="3">
        <v>43935</v>
      </c>
      <c r="E14" s="4">
        <v>2067</v>
      </c>
      <c r="F14" s="1" t="s">
        <v>12</v>
      </c>
      <c r="G14" s="1" t="s">
        <v>39</v>
      </c>
      <c r="H14" s="9">
        <v>2107.8200000000002</v>
      </c>
      <c r="I14" s="9">
        <v>1742</v>
      </c>
      <c r="J14" s="39">
        <f t="shared" ref="J14:J18" si="1">H14-I14</f>
        <v>365.82000000000016</v>
      </c>
      <c r="K14" s="29"/>
      <c r="L14" s="14" t="s">
        <v>40</v>
      </c>
      <c r="M14" s="4">
        <v>1</v>
      </c>
      <c r="N14" s="1" t="s">
        <v>11</v>
      </c>
      <c r="O14">
        <f>YEAR(Table1[[#This Row],[Date]])</f>
        <v>2020</v>
      </c>
    </row>
    <row r="15" spans="1:15" x14ac:dyDescent="0.25">
      <c r="A15" s="1" t="s">
        <v>7</v>
      </c>
      <c r="B15" s="2">
        <v>200351</v>
      </c>
      <c r="C15" s="3">
        <v>43930</v>
      </c>
      <c r="D15" s="3">
        <v>43944</v>
      </c>
      <c r="E15" s="4">
        <v>4209</v>
      </c>
      <c r="F15" s="1" t="s">
        <v>8</v>
      </c>
      <c r="G15" s="1" t="s">
        <v>41</v>
      </c>
      <c r="H15" s="9">
        <v>4588.8</v>
      </c>
      <c r="I15" s="9">
        <v>3792.4</v>
      </c>
      <c r="J15" s="39">
        <f t="shared" si="1"/>
        <v>796.40000000000009</v>
      </c>
      <c r="K15" s="29"/>
      <c r="L15" s="14" t="s">
        <v>42</v>
      </c>
      <c r="M15" s="4">
        <v>1</v>
      </c>
      <c r="N15" s="1" t="s">
        <v>11</v>
      </c>
      <c r="O15">
        <f>YEAR(Table1[[#This Row],[Date]])</f>
        <v>2020</v>
      </c>
    </row>
    <row r="16" spans="1:15" x14ac:dyDescent="0.25">
      <c r="A16" s="1" t="s">
        <v>7</v>
      </c>
      <c r="B16" s="2">
        <v>200406</v>
      </c>
      <c r="C16" s="3">
        <v>43948</v>
      </c>
      <c r="D16" s="3">
        <v>43958</v>
      </c>
      <c r="E16" s="4">
        <v>4209</v>
      </c>
      <c r="F16" s="1" t="s">
        <v>8</v>
      </c>
      <c r="G16" s="1" t="s">
        <v>43</v>
      </c>
      <c r="H16" s="9">
        <v>342.91</v>
      </c>
      <c r="I16" s="9">
        <v>283.39999999999998</v>
      </c>
      <c r="J16" s="39">
        <f t="shared" si="1"/>
        <v>59.510000000000048</v>
      </c>
      <c r="K16" s="29"/>
      <c r="L16" s="14" t="s">
        <v>44</v>
      </c>
      <c r="M16" s="4">
        <v>1</v>
      </c>
      <c r="N16" s="1" t="s">
        <v>11</v>
      </c>
      <c r="O16">
        <f>YEAR(Table1[[#This Row],[Date]])</f>
        <v>2020</v>
      </c>
    </row>
    <row r="17" spans="1:15" x14ac:dyDescent="0.25">
      <c r="A17" s="1" t="s">
        <v>7</v>
      </c>
      <c r="B17" s="2">
        <v>200750</v>
      </c>
      <c r="C17" s="3">
        <v>44047</v>
      </c>
      <c r="D17" s="3">
        <v>44056</v>
      </c>
      <c r="E17" s="4">
        <v>2449</v>
      </c>
      <c r="F17" s="1" t="s">
        <v>18</v>
      </c>
      <c r="G17" s="1" t="s">
        <v>45</v>
      </c>
      <c r="H17" s="9">
        <v>3192.46</v>
      </c>
      <c r="I17" s="9">
        <v>2638.4</v>
      </c>
      <c r="J17" s="39">
        <f t="shared" si="1"/>
        <v>554.05999999999995</v>
      </c>
      <c r="K17" s="29"/>
      <c r="L17" s="14" t="s">
        <v>46</v>
      </c>
      <c r="M17" s="4">
        <v>1</v>
      </c>
      <c r="N17" s="1" t="s">
        <v>11</v>
      </c>
      <c r="O17">
        <f>YEAR(Table1[[#This Row],[Date]])</f>
        <v>2020</v>
      </c>
    </row>
    <row r="18" spans="1:15" ht="15.75" thickBot="1" x14ac:dyDescent="0.3">
      <c r="A18" s="5" t="s">
        <v>7</v>
      </c>
      <c r="B18" s="6">
        <v>201131</v>
      </c>
      <c r="C18" s="7">
        <v>44146</v>
      </c>
      <c r="D18" s="3">
        <v>44166</v>
      </c>
      <c r="E18" s="4">
        <v>6153</v>
      </c>
      <c r="F18" s="1" t="s">
        <v>25</v>
      </c>
      <c r="G18" s="1" t="s">
        <v>47</v>
      </c>
      <c r="H18" s="9">
        <v>2020.7</v>
      </c>
      <c r="I18" s="9">
        <v>1670</v>
      </c>
      <c r="J18" s="39">
        <f t="shared" si="1"/>
        <v>350.70000000000005</v>
      </c>
      <c r="K18" s="29"/>
      <c r="L18" s="14" t="s">
        <v>48</v>
      </c>
      <c r="M18" s="4">
        <v>1</v>
      </c>
      <c r="N18" s="1" t="s">
        <v>11</v>
      </c>
      <c r="O18">
        <f>YEAR(Table1[[#This Row],[Date]])</f>
        <v>2020</v>
      </c>
    </row>
    <row r="19" spans="1:15" ht="15.75" thickTop="1" x14ac:dyDescent="0.25">
      <c r="A19" s="1" t="s">
        <v>7</v>
      </c>
      <c r="B19" s="2">
        <v>210009</v>
      </c>
      <c r="C19" s="3">
        <v>44203</v>
      </c>
      <c r="D19" s="3">
        <v>44215</v>
      </c>
      <c r="E19" s="4">
        <v>4209</v>
      </c>
      <c r="F19" s="1" t="s">
        <v>8</v>
      </c>
      <c r="G19" s="1" t="s">
        <v>9</v>
      </c>
      <c r="H19" s="9">
        <v>2753.36</v>
      </c>
      <c r="I19" s="9">
        <v>2275.5</v>
      </c>
      <c r="J19" s="39">
        <f>H19-I19</f>
        <v>477.86000000000013</v>
      </c>
      <c r="K19" s="29"/>
      <c r="L19" s="14" t="s">
        <v>10</v>
      </c>
      <c r="M19" s="4">
        <v>1</v>
      </c>
      <c r="N19" s="1" t="s">
        <v>11</v>
      </c>
      <c r="O19">
        <f>YEAR(Table1[[#This Row],[Date]])</f>
        <v>2021</v>
      </c>
    </row>
    <row r="20" spans="1:15" x14ac:dyDescent="0.25">
      <c r="A20" s="1" t="s">
        <v>7</v>
      </c>
      <c r="B20" s="2">
        <v>210023</v>
      </c>
      <c r="C20" s="3">
        <v>44209</v>
      </c>
      <c r="D20" s="3">
        <v>44221</v>
      </c>
      <c r="E20" s="4">
        <v>2067</v>
      </c>
      <c r="F20" s="1" t="s">
        <v>12</v>
      </c>
      <c r="G20" s="1" t="s">
        <v>13</v>
      </c>
      <c r="H20" s="9">
        <v>3351.7</v>
      </c>
      <c r="I20" s="9">
        <v>2770</v>
      </c>
      <c r="J20" s="39">
        <f t="shared" ref="J20:J29" si="2">H20-I20</f>
        <v>581.69999999999982</v>
      </c>
      <c r="K20" s="29"/>
      <c r="L20" s="14" t="s">
        <v>14</v>
      </c>
      <c r="M20" s="4">
        <v>1</v>
      </c>
      <c r="N20" s="1" t="s">
        <v>11</v>
      </c>
      <c r="O20">
        <f>YEAR(Table1[[#This Row],[Date]])</f>
        <v>2021</v>
      </c>
    </row>
    <row r="21" spans="1:15" x14ac:dyDescent="0.25">
      <c r="A21" s="1" t="s">
        <v>7</v>
      </c>
      <c r="B21" s="2">
        <v>210491</v>
      </c>
      <c r="C21" s="3">
        <v>44329</v>
      </c>
      <c r="D21" s="3">
        <v>44340</v>
      </c>
      <c r="E21" s="4">
        <v>2048</v>
      </c>
      <c r="F21" s="1" t="s">
        <v>15</v>
      </c>
      <c r="G21" s="1" t="s">
        <v>16</v>
      </c>
      <c r="H21" s="9">
        <v>1233.6199999999999</v>
      </c>
      <c r="I21" s="9">
        <v>1016.52</v>
      </c>
      <c r="J21" s="39">
        <f t="shared" si="2"/>
        <v>217.09999999999991</v>
      </c>
      <c r="K21" s="29"/>
      <c r="L21" s="14" t="s">
        <v>17</v>
      </c>
      <c r="M21" s="4">
        <v>1</v>
      </c>
      <c r="N21" s="1" t="s">
        <v>11</v>
      </c>
      <c r="O21">
        <f>YEAR(Table1[[#This Row],[Date]])</f>
        <v>2021</v>
      </c>
    </row>
    <row r="22" spans="1:15" x14ac:dyDescent="0.25">
      <c r="A22" s="1" t="s">
        <v>7</v>
      </c>
      <c r="B22" s="2">
        <v>210581</v>
      </c>
      <c r="C22" s="3">
        <v>44351</v>
      </c>
      <c r="D22" s="3">
        <v>44364</v>
      </c>
      <c r="E22" s="4">
        <v>2449</v>
      </c>
      <c r="F22" s="1" t="s">
        <v>18</v>
      </c>
      <c r="G22" s="1" t="s">
        <v>19</v>
      </c>
      <c r="H22" s="9">
        <v>2819.3</v>
      </c>
      <c r="I22" s="9">
        <v>2330</v>
      </c>
      <c r="J22" s="39">
        <f t="shared" si="2"/>
        <v>489.30000000000018</v>
      </c>
      <c r="K22" s="29"/>
      <c r="L22" s="14" t="s">
        <v>20</v>
      </c>
      <c r="M22" s="4">
        <v>1</v>
      </c>
      <c r="N22" s="1" t="s">
        <v>11</v>
      </c>
      <c r="O22">
        <f>YEAR(Table1[[#This Row],[Date]])</f>
        <v>2021</v>
      </c>
    </row>
    <row r="23" spans="1:15" x14ac:dyDescent="0.25">
      <c r="A23" s="1" t="s">
        <v>7</v>
      </c>
      <c r="B23" s="2">
        <v>210646</v>
      </c>
      <c r="C23" s="3">
        <v>44377</v>
      </c>
      <c r="D23" s="3">
        <v>44377</v>
      </c>
      <c r="E23" s="4">
        <v>2048</v>
      </c>
      <c r="F23" s="1" t="s">
        <v>15</v>
      </c>
      <c r="G23" s="1" t="s">
        <v>21</v>
      </c>
      <c r="H23" s="9">
        <v>3093</v>
      </c>
      <c r="I23" s="9">
        <v>2556.1999999999998</v>
      </c>
      <c r="J23" s="39">
        <f t="shared" si="2"/>
        <v>536.80000000000018</v>
      </c>
      <c r="K23" s="29"/>
      <c r="L23" s="14" t="s">
        <v>22</v>
      </c>
      <c r="M23" s="4">
        <v>1</v>
      </c>
      <c r="N23" s="1" t="s">
        <v>11</v>
      </c>
      <c r="O23">
        <f>YEAR(Table1[[#This Row],[Date]])</f>
        <v>2021</v>
      </c>
    </row>
    <row r="24" spans="1:15" x14ac:dyDescent="0.25">
      <c r="A24" s="1" t="s">
        <v>7</v>
      </c>
      <c r="B24" s="2">
        <v>210709</v>
      </c>
      <c r="C24" s="3">
        <v>44389</v>
      </c>
      <c r="D24" s="3">
        <v>44403</v>
      </c>
      <c r="E24" s="4">
        <v>2449</v>
      </c>
      <c r="F24" s="1" t="s">
        <v>18</v>
      </c>
      <c r="G24" s="1" t="s">
        <v>23</v>
      </c>
      <c r="H24" s="9">
        <v>1361.65</v>
      </c>
      <c r="I24" s="9">
        <v>1125.33</v>
      </c>
      <c r="J24" s="39">
        <f t="shared" si="2"/>
        <v>236.32000000000016</v>
      </c>
      <c r="K24" s="29"/>
      <c r="L24" s="14" t="s">
        <v>24</v>
      </c>
      <c r="M24" s="4">
        <v>1</v>
      </c>
      <c r="N24" s="1" t="s">
        <v>11</v>
      </c>
      <c r="O24">
        <f>YEAR(Table1[[#This Row],[Date]])</f>
        <v>2021</v>
      </c>
    </row>
    <row r="25" spans="1:15" x14ac:dyDescent="0.25">
      <c r="A25" s="1" t="s">
        <v>7</v>
      </c>
      <c r="B25" s="2">
        <v>210952</v>
      </c>
      <c r="C25" s="3">
        <v>44454</v>
      </c>
      <c r="D25" s="3">
        <v>44468</v>
      </c>
      <c r="E25" s="4">
        <v>6153</v>
      </c>
      <c r="F25" s="1" t="s">
        <v>25</v>
      </c>
      <c r="G25" s="1" t="s">
        <v>26</v>
      </c>
      <c r="H25" s="9">
        <v>9350.8799999999992</v>
      </c>
      <c r="I25" s="9">
        <v>7728</v>
      </c>
      <c r="J25" s="39">
        <f t="shared" si="2"/>
        <v>1622.8799999999992</v>
      </c>
      <c r="K25" s="29"/>
      <c r="L25" s="14" t="s">
        <v>27</v>
      </c>
      <c r="M25" s="4">
        <v>1</v>
      </c>
      <c r="N25" s="1" t="s">
        <v>11</v>
      </c>
      <c r="O25">
        <f>YEAR(Table1[[#This Row],[Date]])</f>
        <v>2021</v>
      </c>
    </row>
    <row r="26" spans="1:15" x14ac:dyDescent="0.25">
      <c r="A26" s="1" t="s">
        <v>7</v>
      </c>
      <c r="B26" s="2">
        <v>211042</v>
      </c>
      <c r="C26" s="3">
        <v>44476</v>
      </c>
      <c r="D26" s="3">
        <v>44489</v>
      </c>
      <c r="E26" s="4">
        <v>2048</v>
      </c>
      <c r="F26" s="1" t="s">
        <v>15</v>
      </c>
      <c r="G26" s="1" t="s">
        <v>28</v>
      </c>
      <c r="H26" s="9">
        <v>1579.58</v>
      </c>
      <c r="I26" s="9">
        <v>1305.44</v>
      </c>
      <c r="J26" s="39">
        <f t="shared" si="2"/>
        <v>274.13999999999987</v>
      </c>
      <c r="K26" s="29"/>
      <c r="L26" s="14" t="s">
        <v>29</v>
      </c>
      <c r="M26" s="4">
        <v>1</v>
      </c>
      <c r="N26" s="1" t="s">
        <v>11</v>
      </c>
      <c r="O26">
        <f>YEAR(Table1[[#This Row],[Date]])</f>
        <v>2021</v>
      </c>
    </row>
    <row r="27" spans="1:15" x14ac:dyDescent="0.25">
      <c r="A27" s="1" t="s">
        <v>7</v>
      </c>
      <c r="B27" s="2">
        <v>211043</v>
      </c>
      <c r="C27" s="3">
        <v>44476</v>
      </c>
      <c r="D27" s="3">
        <v>44489</v>
      </c>
      <c r="E27" s="4">
        <v>2048</v>
      </c>
      <c r="F27" s="1" t="s">
        <v>15</v>
      </c>
      <c r="G27" s="1" t="s">
        <v>30</v>
      </c>
      <c r="H27" s="9">
        <v>799</v>
      </c>
      <c r="I27" s="9">
        <v>660.5</v>
      </c>
      <c r="J27" s="39">
        <f t="shared" si="2"/>
        <v>138.5</v>
      </c>
      <c r="K27" s="29"/>
      <c r="L27" s="14" t="s">
        <v>31</v>
      </c>
      <c r="M27" s="4">
        <v>1</v>
      </c>
      <c r="N27" s="1" t="s">
        <v>11</v>
      </c>
      <c r="O27">
        <f>YEAR(Table1[[#This Row],[Date]])</f>
        <v>2021</v>
      </c>
    </row>
    <row r="28" spans="1:15" x14ac:dyDescent="0.25">
      <c r="A28" s="1" t="s">
        <v>7</v>
      </c>
      <c r="B28" s="2">
        <v>211064</v>
      </c>
      <c r="C28" s="3">
        <v>44481</v>
      </c>
      <c r="D28" s="3">
        <v>44494</v>
      </c>
      <c r="E28" s="4">
        <v>2449</v>
      </c>
      <c r="F28" s="1" t="s">
        <v>18</v>
      </c>
      <c r="G28" s="1" t="s">
        <v>32</v>
      </c>
      <c r="H28" s="9">
        <v>3300.73</v>
      </c>
      <c r="I28" s="9">
        <v>2727.88</v>
      </c>
      <c r="J28" s="39">
        <f t="shared" si="2"/>
        <v>572.84999999999991</v>
      </c>
      <c r="K28" s="29"/>
      <c r="L28" s="14" t="s">
        <v>33</v>
      </c>
      <c r="M28" s="4">
        <v>1</v>
      </c>
      <c r="N28" s="1" t="s">
        <v>11</v>
      </c>
      <c r="O28">
        <f>YEAR(Table1[[#This Row],[Date]])</f>
        <v>2021</v>
      </c>
    </row>
    <row r="29" spans="1:15" ht="15.75" thickBot="1" x14ac:dyDescent="0.3">
      <c r="A29" s="5" t="s">
        <v>7</v>
      </c>
      <c r="B29" s="6">
        <v>211371</v>
      </c>
      <c r="C29" s="7">
        <v>44547</v>
      </c>
      <c r="D29" s="18">
        <v>44561</v>
      </c>
      <c r="E29" s="19">
        <v>6255</v>
      </c>
      <c r="F29" s="10" t="s">
        <v>34</v>
      </c>
      <c r="G29" s="10" t="s">
        <v>35</v>
      </c>
      <c r="H29" s="11">
        <v>2639.74</v>
      </c>
      <c r="I29" s="11">
        <v>2181.6</v>
      </c>
      <c r="J29" s="40">
        <f t="shared" si="2"/>
        <v>458.13999999999987</v>
      </c>
      <c r="K29" s="30"/>
      <c r="L29" s="20" t="s">
        <v>36</v>
      </c>
      <c r="M29" s="19">
        <v>1</v>
      </c>
      <c r="N29" s="1" t="s">
        <v>11</v>
      </c>
      <c r="O29">
        <f>YEAR(Table1[[#This Row],[Date]])</f>
        <v>2021</v>
      </c>
    </row>
    <row r="30" spans="1:15" ht="15.75" thickTop="1" x14ac:dyDescent="0.25">
      <c r="A30" s="26" t="s">
        <v>7</v>
      </c>
      <c r="B30" s="27">
        <v>220221</v>
      </c>
      <c r="C30" s="28">
        <v>44624</v>
      </c>
      <c r="D30" s="28">
        <v>44622</v>
      </c>
      <c r="E30" s="4"/>
      <c r="F30" s="26" t="s">
        <v>34</v>
      </c>
      <c r="G30" s="26" t="s">
        <v>80</v>
      </c>
      <c r="H30" s="34">
        <v>2894.0053999999996</v>
      </c>
      <c r="I30" s="36">
        <v>2391.7399999999998</v>
      </c>
      <c r="J30" s="36">
        <v>502.26539999999977</v>
      </c>
      <c r="K30" s="22">
        <v>2</v>
      </c>
      <c r="L30" s="22" t="s">
        <v>81</v>
      </c>
      <c r="M30" s="4"/>
      <c r="N30" s="1" t="s">
        <v>11</v>
      </c>
      <c r="O30">
        <f>YEAR(Table1[[#This Row],[Date]])</f>
        <v>2022</v>
      </c>
    </row>
    <row r="31" spans="1:15" x14ac:dyDescent="0.25">
      <c r="A31" s="26" t="s">
        <v>7</v>
      </c>
      <c r="B31" s="27">
        <v>220240</v>
      </c>
      <c r="C31" s="28">
        <v>44630</v>
      </c>
      <c r="D31" s="28">
        <v>44630</v>
      </c>
      <c r="E31" s="4"/>
      <c r="F31" s="26" t="s">
        <v>18</v>
      </c>
      <c r="G31" s="26" t="s">
        <v>82</v>
      </c>
      <c r="H31" s="9">
        <v>1551.22</v>
      </c>
      <c r="I31" s="37">
        <v>1282</v>
      </c>
      <c r="J31" s="37">
        <v>269.22000000000003</v>
      </c>
      <c r="K31" s="22">
        <v>2</v>
      </c>
      <c r="L31" s="22" t="s">
        <v>83</v>
      </c>
      <c r="M31" s="4"/>
      <c r="N31" s="1" t="s">
        <v>11</v>
      </c>
      <c r="O31">
        <f>YEAR(Table1[[#This Row],[Date]])</f>
        <v>2022</v>
      </c>
    </row>
    <row r="32" spans="1:15" x14ac:dyDescent="0.25">
      <c r="A32" s="26" t="s">
        <v>7</v>
      </c>
      <c r="B32" s="27">
        <v>220362</v>
      </c>
      <c r="C32" s="28">
        <v>44659</v>
      </c>
      <c r="D32" s="28">
        <v>44657</v>
      </c>
      <c r="E32" s="4"/>
      <c r="F32" s="26" t="s">
        <v>15</v>
      </c>
      <c r="G32" s="26" t="s">
        <v>84</v>
      </c>
      <c r="H32" s="34">
        <v>2280.2449999999999</v>
      </c>
      <c r="I32" s="36">
        <v>1884.5</v>
      </c>
      <c r="J32" s="36">
        <v>395.74499999999989</v>
      </c>
      <c r="K32" s="22">
        <v>1</v>
      </c>
      <c r="L32" s="22" t="s">
        <v>85</v>
      </c>
      <c r="M32" s="4"/>
      <c r="N32" s="1" t="s">
        <v>11</v>
      </c>
      <c r="O32">
        <f>YEAR(Table1[[#This Row],[Date]])</f>
        <v>2022</v>
      </c>
    </row>
    <row r="33" spans="1:15" x14ac:dyDescent="0.25">
      <c r="A33" s="26" t="s">
        <v>7</v>
      </c>
      <c r="B33" s="27">
        <v>220836</v>
      </c>
      <c r="C33" s="28">
        <v>44789</v>
      </c>
      <c r="D33" s="28">
        <v>44789</v>
      </c>
      <c r="E33" s="4"/>
      <c r="F33" s="26" t="s">
        <v>86</v>
      </c>
      <c r="G33" s="26" t="s">
        <v>87</v>
      </c>
      <c r="H33" s="9">
        <v>2873.5322000000001</v>
      </c>
      <c r="I33" s="37">
        <v>2374.8200000000002</v>
      </c>
      <c r="J33" s="37">
        <v>498.71219999999994</v>
      </c>
      <c r="K33" s="22">
        <v>1</v>
      </c>
      <c r="L33" s="22" t="s">
        <v>88</v>
      </c>
      <c r="M33" s="4"/>
      <c r="N33" s="1" t="s">
        <v>11</v>
      </c>
      <c r="O33">
        <f>YEAR(Table1[[#This Row],[Date]])</f>
        <v>2022</v>
      </c>
    </row>
    <row r="34" spans="1:15" x14ac:dyDescent="0.25">
      <c r="A34" s="26" t="s">
        <v>7</v>
      </c>
      <c r="B34" s="27">
        <v>220940</v>
      </c>
      <c r="C34" s="28">
        <v>44816</v>
      </c>
      <c r="D34" s="28">
        <v>44816</v>
      </c>
      <c r="E34" s="4"/>
      <c r="F34" s="26" t="s">
        <v>86</v>
      </c>
      <c r="G34" s="26" t="s">
        <v>89</v>
      </c>
      <c r="H34" s="34">
        <v>1493.3820000000001</v>
      </c>
      <c r="I34" s="36">
        <v>1234.2</v>
      </c>
      <c r="J34" s="36">
        <v>259.18200000000002</v>
      </c>
      <c r="K34" s="22">
        <v>2</v>
      </c>
      <c r="L34" s="22" t="s">
        <v>90</v>
      </c>
      <c r="M34" s="4"/>
      <c r="N34" s="1" t="s">
        <v>11</v>
      </c>
      <c r="O34">
        <f>YEAR(Table1[[#This Row],[Date]])</f>
        <v>2022</v>
      </c>
    </row>
    <row r="35" spans="1:15" x14ac:dyDescent="0.25">
      <c r="A35" s="26" t="s">
        <v>7</v>
      </c>
      <c r="B35" s="27">
        <v>220948</v>
      </c>
      <c r="C35" s="28">
        <v>44819</v>
      </c>
      <c r="D35" s="28">
        <v>44819</v>
      </c>
      <c r="E35" s="4"/>
      <c r="F35" s="26" t="s">
        <v>86</v>
      </c>
      <c r="G35" s="26" t="s">
        <v>91</v>
      </c>
      <c r="H35" s="9">
        <v>587.81799999999998</v>
      </c>
      <c r="I35" s="37">
        <v>485.8</v>
      </c>
      <c r="J35" s="37">
        <v>102.01799999999997</v>
      </c>
      <c r="K35" s="22">
        <v>1</v>
      </c>
      <c r="L35" s="22" t="s">
        <v>92</v>
      </c>
      <c r="M35" s="4"/>
      <c r="N35" s="1" t="s">
        <v>11</v>
      </c>
      <c r="O35">
        <f>YEAR(Table1[[#This Row],[Date]])</f>
        <v>2022</v>
      </c>
    </row>
    <row r="36" spans="1:15" x14ac:dyDescent="0.25">
      <c r="A36" s="26" t="s">
        <v>7</v>
      </c>
      <c r="B36" s="27">
        <v>221058</v>
      </c>
      <c r="C36" s="28">
        <v>44846</v>
      </c>
      <c r="D36" s="28">
        <v>44846</v>
      </c>
      <c r="E36" s="4"/>
      <c r="F36" s="26" t="s">
        <v>86</v>
      </c>
      <c r="G36" s="26" t="s">
        <v>93</v>
      </c>
      <c r="H36" s="34">
        <v>246.84</v>
      </c>
      <c r="I36" s="36">
        <v>204</v>
      </c>
      <c r="J36" s="36">
        <v>42.84</v>
      </c>
      <c r="K36" s="22">
        <v>1</v>
      </c>
      <c r="L36" s="22" t="s">
        <v>94</v>
      </c>
      <c r="M36" s="4"/>
      <c r="N36" s="1" t="s">
        <v>11</v>
      </c>
      <c r="O36">
        <f>YEAR(Table1[[#This Row],[Date]])</f>
        <v>2022</v>
      </c>
    </row>
    <row r="37" spans="1:15" x14ac:dyDescent="0.25">
      <c r="A37" s="26" t="s">
        <v>7</v>
      </c>
      <c r="B37" s="27">
        <v>221155</v>
      </c>
      <c r="C37" s="28">
        <v>44876</v>
      </c>
      <c r="D37" s="28">
        <v>44874</v>
      </c>
      <c r="E37" s="4"/>
      <c r="F37" s="26" t="s">
        <v>15</v>
      </c>
      <c r="G37" s="26" t="s">
        <v>95</v>
      </c>
      <c r="H37" s="9">
        <v>4252.7506999999996</v>
      </c>
      <c r="I37" s="37">
        <v>3514.67</v>
      </c>
      <c r="J37" s="37">
        <v>738.08069999999952</v>
      </c>
      <c r="K37" s="22">
        <v>4</v>
      </c>
      <c r="L37" s="22" t="s">
        <v>96</v>
      </c>
      <c r="M37" s="4"/>
      <c r="N37" s="1" t="s">
        <v>11</v>
      </c>
      <c r="O37">
        <f>YEAR(Table1[[#This Row],[Date]])</f>
        <v>2022</v>
      </c>
    </row>
    <row r="38" spans="1:15" x14ac:dyDescent="0.25">
      <c r="A38" s="26" t="s">
        <v>7</v>
      </c>
      <c r="B38" s="27">
        <v>221238</v>
      </c>
      <c r="C38" s="28">
        <v>44901</v>
      </c>
      <c r="D38" s="28">
        <v>44900</v>
      </c>
      <c r="E38" s="4"/>
      <c r="F38" s="26" t="s">
        <v>86</v>
      </c>
      <c r="G38" s="26" t="s">
        <v>97</v>
      </c>
      <c r="H38" s="34">
        <v>792.55</v>
      </c>
      <c r="I38" s="36">
        <v>655</v>
      </c>
      <c r="J38" s="36">
        <v>137.54999999999995</v>
      </c>
      <c r="K38" s="22">
        <v>1</v>
      </c>
      <c r="L38" s="22" t="s">
        <v>98</v>
      </c>
      <c r="M38" s="4"/>
      <c r="N38" s="1" t="s">
        <v>11</v>
      </c>
      <c r="O38">
        <f>YEAR(Table1[[#This Row],[Date]])</f>
        <v>2022</v>
      </c>
    </row>
    <row r="39" spans="1:15" x14ac:dyDescent="0.25">
      <c r="A39" s="26" t="s">
        <v>7</v>
      </c>
      <c r="B39" s="27">
        <v>221326</v>
      </c>
      <c r="C39" s="28">
        <v>44926</v>
      </c>
      <c r="D39" s="23">
        <v>44922</v>
      </c>
      <c r="E39" s="19"/>
      <c r="F39" s="24" t="s">
        <v>34</v>
      </c>
      <c r="G39" s="24" t="s">
        <v>99</v>
      </c>
      <c r="H39" s="35">
        <v>2336.9940000000001</v>
      </c>
      <c r="I39" s="38">
        <v>1931.4</v>
      </c>
      <c r="J39" s="38">
        <v>405.59400000000005</v>
      </c>
      <c r="K39" s="25">
        <v>2</v>
      </c>
      <c r="L39" s="25" t="s">
        <v>100</v>
      </c>
      <c r="M39" s="19"/>
      <c r="N39" s="1" t="s">
        <v>11</v>
      </c>
      <c r="O39">
        <f>YEAR(Table1[[#This Row],[Date]])</f>
        <v>2022</v>
      </c>
    </row>
    <row r="40" spans="1:15" x14ac:dyDescent="0.25">
      <c r="A40" s="26"/>
      <c r="B40" s="27"/>
      <c r="C40" s="3">
        <v>44964</v>
      </c>
      <c r="D40" s="3">
        <v>44964</v>
      </c>
      <c r="E40" s="4"/>
      <c r="F40" s="1" t="s">
        <v>15</v>
      </c>
      <c r="G40" s="1"/>
      <c r="H40" s="45">
        <v>1444</v>
      </c>
      <c r="I40" s="45">
        <v>1194.0999999999999</v>
      </c>
      <c r="J40" s="39">
        <f t="shared" ref="J40:J52" si="3">H40-I40</f>
        <v>249.90000000000009</v>
      </c>
      <c r="K40" s="42"/>
      <c r="L40" s="1" t="s">
        <v>104</v>
      </c>
      <c r="M40" s="4"/>
      <c r="N40" s="1" t="s">
        <v>11</v>
      </c>
      <c r="O40">
        <f>YEAR(Table1[[#This Row],[Date]])</f>
        <v>2023</v>
      </c>
    </row>
    <row r="41" spans="1:15" x14ac:dyDescent="0.25">
      <c r="A41" s="26"/>
      <c r="B41" s="27"/>
      <c r="C41" s="3">
        <v>44964</v>
      </c>
      <c r="D41" s="3">
        <v>44964</v>
      </c>
      <c r="E41" s="4"/>
      <c r="F41" s="1" t="s">
        <v>15</v>
      </c>
      <c r="G41" s="1"/>
      <c r="H41" s="45">
        <v>719</v>
      </c>
      <c r="I41" s="45">
        <v>594.34</v>
      </c>
      <c r="J41" s="39">
        <f t="shared" si="3"/>
        <v>124.65999999999997</v>
      </c>
      <c r="K41" s="42"/>
      <c r="L41" s="1" t="s">
        <v>105</v>
      </c>
      <c r="M41" s="4"/>
      <c r="N41" s="1" t="s">
        <v>11</v>
      </c>
      <c r="O41">
        <f>YEAR(Table1[[#This Row],[Date]])</f>
        <v>2023</v>
      </c>
    </row>
    <row r="42" spans="1:15" x14ac:dyDescent="0.25">
      <c r="A42" s="26"/>
      <c r="B42" s="27"/>
      <c r="C42" s="3">
        <v>44980</v>
      </c>
      <c r="D42" s="3">
        <v>44980</v>
      </c>
      <c r="E42" s="4"/>
      <c r="F42" s="1" t="s">
        <v>15</v>
      </c>
      <c r="G42" s="1"/>
      <c r="H42" s="45">
        <v>1314</v>
      </c>
      <c r="I42" s="45">
        <v>1086.7</v>
      </c>
      <c r="J42" s="39">
        <f t="shared" si="3"/>
        <v>227.29999999999995</v>
      </c>
      <c r="K42" s="42"/>
      <c r="L42" s="1" t="s">
        <v>106</v>
      </c>
      <c r="M42" s="4"/>
      <c r="N42" s="1" t="s">
        <v>11</v>
      </c>
      <c r="O42">
        <f>YEAR(Table1[[#This Row],[Date]])</f>
        <v>2023</v>
      </c>
    </row>
    <row r="43" spans="1:15" x14ac:dyDescent="0.25">
      <c r="A43" s="26"/>
      <c r="B43" s="27"/>
      <c r="C43" s="3">
        <v>44985</v>
      </c>
      <c r="D43" s="3">
        <v>44985</v>
      </c>
      <c r="E43" s="4"/>
      <c r="F43" s="1" t="s">
        <v>18</v>
      </c>
      <c r="G43" s="1"/>
      <c r="H43" s="45">
        <v>658.24</v>
      </c>
      <c r="I43" s="45">
        <v>544</v>
      </c>
      <c r="J43" s="39">
        <f t="shared" si="3"/>
        <v>114.24000000000001</v>
      </c>
      <c r="K43" s="42"/>
      <c r="L43" s="1" t="s">
        <v>107</v>
      </c>
      <c r="M43" s="4"/>
      <c r="N43" s="1" t="s">
        <v>11</v>
      </c>
      <c r="O43">
        <f>YEAR(Table1[[#This Row],[Date]])</f>
        <v>2023</v>
      </c>
    </row>
    <row r="44" spans="1:15" x14ac:dyDescent="0.25">
      <c r="A44" s="26"/>
      <c r="B44" s="27"/>
      <c r="C44" s="3">
        <v>45029</v>
      </c>
      <c r="D44" s="3">
        <v>45029</v>
      </c>
      <c r="E44" s="4"/>
      <c r="F44" s="1" t="s">
        <v>18</v>
      </c>
      <c r="G44" s="1"/>
      <c r="H44" s="45">
        <v>526.35</v>
      </c>
      <c r="I44" s="45">
        <v>435</v>
      </c>
      <c r="J44" s="39">
        <f t="shared" si="3"/>
        <v>91.350000000000023</v>
      </c>
      <c r="K44" s="42"/>
      <c r="L44" s="1" t="s">
        <v>108</v>
      </c>
      <c r="M44" s="4"/>
      <c r="N44" s="1" t="s">
        <v>11</v>
      </c>
      <c r="O44">
        <f>YEAR(Table1[[#This Row],[Date]])</f>
        <v>2023</v>
      </c>
    </row>
    <row r="45" spans="1:15" x14ac:dyDescent="0.25">
      <c r="A45" s="26"/>
      <c r="B45" s="27"/>
      <c r="C45" s="3">
        <v>45051</v>
      </c>
      <c r="D45" s="3">
        <v>45051</v>
      </c>
      <c r="E45" s="4"/>
      <c r="F45" s="1" t="s">
        <v>15</v>
      </c>
      <c r="G45" s="1"/>
      <c r="H45" s="45">
        <v>3255</v>
      </c>
      <c r="I45" s="45">
        <v>2690.31</v>
      </c>
      <c r="J45" s="39">
        <f t="shared" si="3"/>
        <v>564.69000000000005</v>
      </c>
      <c r="K45" s="42"/>
      <c r="L45" s="1" t="s">
        <v>109</v>
      </c>
      <c r="M45" s="4"/>
      <c r="N45" s="1" t="s">
        <v>11</v>
      </c>
      <c r="O45">
        <f>YEAR(Table1[[#This Row],[Date]])</f>
        <v>2023</v>
      </c>
    </row>
    <row r="46" spans="1:15" x14ac:dyDescent="0.25">
      <c r="A46" s="26"/>
      <c r="B46" s="27"/>
      <c r="C46" s="3">
        <v>45075</v>
      </c>
      <c r="D46" s="3">
        <v>45075</v>
      </c>
      <c r="E46" s="4"/>
      <c r="F46" s="1" t="s">
        <v>15</v>
      </c>
      <c r="G46" s="1"/>
      <c r="H46" s="45">
        <v>1838</v>
      </c>
      <c r="I46" s="45">
        <v>1519.83</v>
      </c>
      <c r="J46" s="39">
        <f t="shared" si="3"/>
        <v>318.17000000000007</v>
      </c>
      <c r="K46" s="42"/>
      <c r="L46" s="1" t="s">
        <v>110</v>
      </c>
      <c r="M46" s="4"/>
      <c r="N46" s="1" t="s">
        <v>11</v>
      </c>
      <c r="O46">
        <f>YEAR(Table1[[#This Row],[Date]])</f>
        <v>2023</v>
      </c>
    </row>
    <row r="47" spans="1:15" x14ac:dyDescent="0.25">
      <c r="A47" s="26"/>
      <c r="B47" s="27"/>
      <c r="C47" s="3">
        <v>45107</v>
      </c>
      <c r="D47" s="3">
        <v>45107</v>
      </c>
      <c r="E47" s="4"/>
      <c r="F47" s="1" t="s">
        <v>15</v>
      </c>
      <c r="G47" s="1"/>
      <c r="H47" s="45">
        <v>2254</v>
      </c>
      <c r="I47" s="45">
        <v>1863.16</v>
      </c>
      <c r="J47" s="39">
        <f t="shared" si="3"/>
        <v>390.83999999999992</v>
      </c>
      <c r="K47" s="42"/>
      <c r="L47" s="1" t="s">
        <v>105</v>
      </c>
      <c r="M47" s="4"/>
      <c r="N47" s="1" t="s">
        <v>11</v>
      </c>
      <c r="O47">
        <f>YEAR(Table1[[#This Row],[Date]])</f>
        <v>2023</v>
      </c>
    </row>
    <row r="48" spans="1:15" x14ac:dyDescent="0.25">
      <c r="A48" s="26"/>
      <c r="B48" s="27"/>
      <c r="C48" s="3">
        <v>45182</v>
      </c>
      <c r="D48" s="3">
        <v>45182</v>
      </c>
      <c r="E48" s="4"/>
      <c r="F48" s="1" t="s">
        <v>86</v>
      </c>
      <c r="G48" s="1"/>
      <c r="H48" s="45">
        <v>658.24</v>
      </c>
      <c r="I48" s="45">
        <v>544</v>
      </c>
      <c r="J48" s="39">
        <f t="shared" si="3"/>
        <v>114.24000000000001</v>
      </c>
      <c r="K48" s="42"/>
      <c r="L48" s="1" t="s">
        <v>111</v>
      </c>
      <c r="M48" s="4"/>
      <c r="N48" s="1" t="s">
        <v>11</v>
      </c>
      <c r="O48">
        <f>YEAR(Table1[[#This Row],[Date]])</f>
        <v>2023</v>
      </c>
    </row>
    <row r="49" spans="1:15" x14ac:dyDescent="0.25">
      <c r="A49" s="26"/>
      <c r="B49" s="27"/>
      <c r="C49" s="3">
        <v>45239</v>
      </c>
      <c r="D49" s="3">
        <v>45239</v>
      </c>
      <c r="E49" s="4"/>
      <c r="F49" s="1" t="s">
        <v>86</v>
      </c>
      <c r="G49" s="1"/>
      <c r="H49" s="45">
        <v>930.19</v>
      </c>
      <c r="I49" s="45">
        <v>768.75</v>
      </c>
      <c r="J49" s="39">
        <f t="shared" si="3"/>
        <v>161.44000000000005</v>
      </c>
      <c r="K49" s="42"/>
      <c r="L49" s="1" t="s">
        <v>112</v>
      </c>
      <c r="M49" s="4"/>
      <c r="N49" s="1" t="s">
        <v>11</v>
      </c>
      <c r="O49">
        <f>YEAR(Table1[[#This Row],[Date]])</f>
        <v>2023</v>
      </c>
    </row>
    <row r="50" spans="1:15" x14ac:dyDescent="0.25">
      <c r="A50" s="26"/>
      <c r="B50" s="27"/>
      <c r="C50" s="3">
        <v>45250</v>
      </c>
      <c r="D50" s="3">
        <v>45250</v>
      </c>
      <c r="E50" s="4"/>
      <c r="F50" s="1" t="s">
        <v>15</v>
      </c>
      <c r="G50" s="1"/>
      <c r="H50" s="45">
        <v>10157</v>
      </c>
      <c r="I50" s="45">
        <v>8394.43</v>
      </c>
      <c r="J50" s="39">
        <f t="shared" si="3"/>
        <v>1762.5699999999997</v>
      </c>
      <c r="K50" s="42"/>
      <c r="L50" s="1" t="s">
        <v>113</v>
      </c>
      <c r="M50" s="4"/>
      <c r="N50" s="1" t="s">
        <v>11</v>
      </c>
      <c r="O50">
        <f>YEAR(Table1[[#This Row],[Date]])</f>
        <v>2023</v>
      </c>
    </row>
    <row r="51" spans="1:15" x14ac:dyDescent="0.25">
      <c r="A51" s="26"/>
      <c r="B51" s="27"/>
      <c r="C51" s="3">
        <v>45253</v>
      </c>
      <c r="D51" s="3">
        <v>45253</v>
      </c>
      <c r="E51" s="4"/>
      <c r="F51" s="1" t="s">
        <v>86</v>
      </c>
      <c r="G51" s="1"/>
      <c r="H51" s="45">
        <v>2945.6</v>
      </c>
      <c r="I51" s="45">
        <v>2434.38</v>
      </c>
      <c r="J51" s="39">
        <f t="shared" si="3"/>
        <v>511.2199999999998</v>
      </c>
      <c r="K51" s="42"/>
      <c r="L51" s="1" t="s">
        <v>114</v>
      </c>
      <c r="M51" s="4"/>
      <c r="N51" s="1" t="s">
        <v>11</v>
      </c>
      <c r="O51">
        <f>YEAR(Table1[[#This Row],[Date]])</f>
        <v>2023</v>
      </c>
    </row>
    <row r="52" spans="1:15" x14ac:dyDescent="0.25">
      <c r="A52" s="24"/>
      <c r="B52" s="43"/>
      <c r="C52" s="18">
        <v>45279</v>
      </c>
      <c r="D52" s="18">
        <v>45279</v>
      </c>
      <c r="E52" s="19"/>
      <c r="F52" s="1" t="s">
        <v>86</v>
      </c>
      <c r="G52" s="10"/>
      <c r="H52" s="45">
        <v>361.79</v>
      </c>
      <c r="I52" s="45">
        <v>299</v>
      </c>
      <c r="J52" s="40">
        <f t="shared" si="3"/>
        <v>62.79000000000002</v>
      </c>
      <c r="K52" s="44"/>
      <c r="L52" s="1" t="s">
        <v>115</v>
      </c>
      <c r="M52" s="19"/>
      <c r="N52" s="1" t="s">
        <v>11</v>
      </c>
      <c r="O52">
        <f>YEAR(Table1[[#This Row],[Date]])</f>
        <v>2023</v>
      </c>
    </row>
    <row r="53" spans="1:15" x14ac:dyDescent="0.25">
      <c r="A53" s="26"/>
      <c r="B53" s="27"/>
      <c r="C53" s="3">
        <v>45300</v>
      </c>
      <c r="D53" s="3">
        <v>45301</v>
      </c>
      <c r="E53" s="4"/>
      <c r="F53" s="1" t="s">
        <v>15</v>
      </c>
      <c r="G53" s="1" t="s">
        <v>117</v>
      </c>
      <c r="H53" s="45">
        <v>2183</v>
      </c>
      <c r="I53" s="45">
        <v>1804.32</v>
      </c>
      <c r="J53" s="39">
        <f t="shared" ref="J53:J66" si="4">H53-I53</f>
        <v>378.68000000000006</v>
      </c>
      <c r="K53" s="42"/>
      <c r="L53" s="1" t="s">
        <v>131</v>
      </c>
      <c r="M53" s="4"/>
      <c r="N53" s="1" t="s">
        <v>11</v>
      </c>
      <c r="O53">
        <f>YEAR(Table1[[#This Row],[Date]])</f>
        <v>2024</v>
      </c>
    </row>
    <row r="54" spans="1:15" x14ac:dyDescent="0.25">
      <c r="A54" s="26"/>
      <c r="B54" s="27"/>
      <c r="C54" s="3">
        <v>45355</v>
      </c>
      <c r="D54" s="3">
        <v>45359</v>
      </c>
      <c r="E54" s="4"/>
      <c r="F54" s="1" t="s">
        <v>34</v>
      </c>
      <c r="G54" s="1" t="s">
        <v>118</v>
      </c>
      <c r="H54" s="45">
        <v>4428</v>
      </c>
      <c r="I54" s="45">
        <v>3659.5</v>
      </c>
      <c r="J54" s="39">
        <f t="shared" si="4"/>
        <v>768.5</v>
      </c>
      <c r="K54" s="42"/>
      <c r="L54" s="1" t="s">
        <v>132</v>
      </c>
      <c r="M54" s="4"/>
      <c r="N54" s="1" t="s">
        <v>11</v>
      </c>
      <c r="O54">
        <f>YEAR(Table1[[#This Row],[Date]])</f>
        <v>2024</v>
      </c>
    </row>
    <row r="55" spans="1:15" x14ac:dyDescent="0.25">
      <c r="A55" s="26"/>
      <c r="B55" s="27"/>
      <c r="C55" s="3">
        <v>45362</v>
      </c>
      <c r="D55" s="3">
        <v>45363</v>
      </c>
      <c r="E55" s="4"/>
      <c r="F55" s="1" t="s">
        <v>18</v>
      </c>
      <c r="G55" s="1" t="s">
        <v>119</v>
      </c>
      <c r="H55" s="45">
        <v>3238.52</v>
      </c>
      <c r="I55" s="45">
        <v>2611.1799999999998</v>
      </c>
      <c r="J55" s="39">
        <f t="shared" si="4"/>
        <v>627.34000000000015</v>
      </c>
      <c r="K55" s="42"/>
      <c r="L55" s="1" t="s">
        <v>133</v>
      </c>
      <c r="M55" s="4"/>
      <c r="N55" s="1" t="s">
        <v>11</v>
      </c>
      <c r="O55">
        <f>YEAR(Table1[[#This Row],[Date]])</f>
        <v>2024</v>
      </c>
    </row>
    <row r="56" spans="1:15" x14ac:dyDescent="0.25">
      <c r="A56" s="26"/>
      <c r="B56" s="27"/>
      <c r="C56" s="3">
        <v>45372</v>
      </c>
      <c r="D56" s="3">
        <v>45373</v>
      </c>
      <c r="E56" s="4"/>
      <c r="F56" s="1" t="s">
        <v>15</v>
      </c>
      <c r="G56" s="1" t="s">
        <v>120</v>
      </c>
      <c r="H56" s="45">
        <v>763</v>
      </c>
      <c r="I56" s="45">
        <v>630.86</v>
      </c>
      <c r="J56" s="39">
        <f t="shared" si="4"/>
        <v>132.13999999999999</v>
      </c>
      <c r="K56" s="42"/>
      <c r="L56" s="1" t="s">
        <v>104</v>
      </c>
      <c r="M56" s="4"/>
      <c r="N56" s="1" t="s">
        <v>11</v>
      </c>
      <c r="O56">
        <f>YEAR(Table1[[#This Row],[Date]])</f>
        <v>2024</v>
      </c>
    </row>
    <row r="57" spans="1:15" x14ac:dyDescent="0.25">
      <c r="A57" s="26"/>
      <c r="B57" s="27"/>
      <c r="C57" s="3">
        <v>45372</v>
      </c>
      <c r="D57" s="3">
        <v>45373</v>
      </c>
      <c r="E57" s="4"/>
      <c r="F57" s="1" t="s">
        <v>15</v>
      </c>
      <c r="G57" s="1" t="s">
        <v>121</v>
      </c>
      <c r="H57" s="45">
        <v>1552</v>
      </c>
      <c r="I57" s="45">
        <v>1283</v>
      </c>
      <c r="J57" s="39">
        <f t="shared" si="4"/>
        <v>269</v>
      </c>
      <c r="K57" s="42"/>
      <c r="L57" s="1" t="s">
        <v>104</v>
      </c>
      <c r="M57" s="4"/>
      <c r="N57" s="1" t="s">
        <v>11</v>
      </c>
      <c r="O57">
        <f>YEAR(Table1[[#This Row],[Date]])</f>
        <v>2024</v>
      </c>
    </row>
    <row r="58" spans="1:15" x14ac:dyDescent="0.25">
      <c r="A58" s="26"/>
      <c r="B58" s="27"/>
      <c r="C58" s="3">
        <v>45372</v>
      </c>
      <c r="D58" s="3">
        <v>45382</v>
      </c>
      <c r="E58" s="4"/>
      <c r="F58" s="1" t="s">
        <v>15</v>
      </c>
      <c r="G58" s="1" t="s">
        <v>122</v>
      </c>
      <c r="H58" s="45">
        <v>1155</v>
      </c>
      <c r="I58" s="45">
        <v>954.61</v>
      </c>
      <c r="J58" s="39">
        <f t="shared" si="4"/>
        <v>200.39</v>
      </c>
      <c r="K58" s="42"/>
      <c r="L58" s="1" t="s">
        <v>104</v>
      </c>
      <c r="M58" s="4"/>
      <c r="N58" s="1" t="s">
        <v>11</v>
      </c>
      <c r="O58">
        <f>YEAR(Table1[[#This Row],[Date]])</f>
        <v>2024</v>
      </c>
    </row>
    <row r="59" spans="1:15" x14ac:dyDescent="0.25">
      <c r="A59" s="26"/>
      <c r="B59" s="27"/>
      <c r="C59" s="3">
        <v>45441</v>
      </c>
      <c r="D59" s="3">
        <v>45469</v>
      </c>
      <c r="E59" s="4"/>
      <c r="F59" s="1" t="s">
        <v>12</v>
      </c>
      <c r="G59" s="1" t="s">
        <v>123</v>
      </c>
      <c r="H59" s="45">
        <v>3720.75</v>
      </c>
      <c r="I59" s="45">
        <v>3075</v>
      </c>
      <c r="J59" s="39">
        <f t="shared" si="4"/>
        <v>645.75</v>
      </c>
      <c r="K59" s="42"/>
      <c r="L59" s="1" t="s">
        <v>134</v>
      </c>
      <c r="M59" s="4"/>
      <c r="N59" s="1" t="s">
        <v>11</v>
      </c>
      <c r="O59">
        <f>YEAR(Table1[[#This Row],[Date]])</f>
        <v>2024</v>
      </c>
    </row>
    <row r="60" spans="1:15" x14ac:dyDescent="0.25">
      <c r="A60" s="26"/>
      <c r="B60" s="27"/>
      <c r="C60" s="3">
        <v>45523</v>
      </c>
      <c r="D60" s="3">
        <v>45526</v>
      </c>
      <c r="E60" s="4"/>
      <c r="F60" s="1" t="s">
        <v>34</v>
      </c>
      <c r="G60" s="1" t="s">
        <v>124</v>
      </c>
      <c r="H60" s="45">
        <v>2377</v>
      </c>
      <c r="I60" s="45">
        <v>1964.46</v>
      </c>
      <c r="J60" s="39">
        <f t="shared" si="4"/>
        <v>412.53999999999996</v>
      </c>
      <c r="K60" s="42"/>
      <c r="L60" s="1" t="s">
        <v>132</v>
      </c>
      <c r="M60" s="4"/>
      <c r="N60" s="1" t="s">
        <v>11</v>
      </c>
      <c r="O60">
        <f>YEAR(Table1[[#This Row],[Date]])</f>
        <v>2024</v>
      </c>
    </row>
    <row r="61" spans="1:15" x14ac:dyDescent="0.25">
      <c r="A61" s="26"/>
      <c r="B61" s="27"/>
      <c r="C61" s="3">
        <v>45526</v>
      </c>
      <c r="D61" s="3">
        <v>45532</v>
      </c>
      <c r="E61" s="4"/>
      <c r="F61" s="1" t="s">
        <v>34</v>
      </c>
      <c r="G61" s="1" t="s">
        <v>125</v>
      </c>
      <c r="H61" s="45">
        <v>4565</v>
      </c>
      <c r="I61" s="45">
        <v>3772.73</v>
      </c>
      <c r="J61" s="39">
        <f t="shared" si="4"/>
        <v>792.27</v>
      </c>
      <c r="K61" s="42"/>
      <c r="L61" s="1" t="s">
        <v>135</v>
      </c>
      <c r="M61" s="4"/>
      <c r="N61" s="1" t="s">
        <v>11</v>
      </c>
      <c r="O61">
        <f>YEAR(Table1[[#This Row],[Date]])</f>
        <v>2024</v>
      </c>
    </row>
    <row r="62" spans="1:15" x14ac:dyDescent="0.25">
      <c r="A62" s="26"/>
      <c r="B62" s="27"/>
      <c r="C62" s="3">
        <v>45548</v>
      </c>
      <c r="D62" s="3">
        <v>45548</v>
      </c>
      <c r="E62" s="4"/>
      <c r="F62" s="1" t="s">
        <v>18</v>
      </c>
      <c r="G62" s="1" t="s">
        <v>126</v>
      </c>
      <c r="H62" s="45">
        <v>1399.01</v>
      </c>
      <c r="I62" s="45">
        <v>791.71</v>
      </c>
      <c r="J62" s="39">
        <f t="shared" si="4"/>
        <v>607.29999999999995</v>
      </c>
      <c r="K62" s="42"/>
      <c r="L62" s="1" t="s">
        <v>136</v>
      </c>
      <c r="M62" s="4"/>
      <c r="N62" s="1" t="s">
        <v>11</v>
      </c>
      <c r="O62">
        <f>YEAR(Table1[[#This Row],[Date]])</f>
        <v>2024</v>
      </c>
    </row>
    <row r="63" spans="1:15" x14ac:dyDescent="0.25">
      <c r="A63" s="26"/>
      <c r="B63" s="27"/>
      <c r="C63" s="3">
        <v>45554</v>
      </c>
      <c r="D63" s="3">
        <v>45554</v>
      </c>
      <c r="E63" s="4"/>
      <c r="F63" s="1" t="s">
        <v>18</v>
      </c>
      <c r="G63" s="1" t="s">
        <v>127</v>
      </c>
      <c r="H63" s="45">
        <v>1513.11</v>
      </c>
      <c r="I63" s="45">
        <v>1220</v>
      </c>
      <c r="J63" s="39">
        <f t="shared" si="4"/>
        <v>293.1099999999999</v>
      </c>
      <c r="K63" s="42"/>
      <c r="L63" s="1" t="s">
        <v>137</v>
      </c>
      <c r="M63" s="4"/>
      <c r="N63" s="1" t="s">
        <v>11</v>
      </c>
      <c r="O63">
        <f>YEAR(Table1[[#This Row],[Date]])</f>
        <v>2024</v>
      </c>
    </row>
    <row r="64" spans="1:15" x14ac:dyDescent="0.25">
      <c r="A64" s="26"/>
      <c r="B64" s="27"/>
      <c r="C64" s="3">
        <v>45607</v>
      </c>
      <c r="D64" s="3">
        <v>45607</v>
      </c>
      <c r="E64" s="4"/>
      <c r="F64" s="1" t="s">
        <v>116</v>
      </c>
      <c r="G64" s="1" t="s">
        <v>128</v>
      </c>
      <c r="H64" s="45">
        <v>12922.1</v>
      </c>
      <c r="I64" s="45">
        <v>282.33</v>
      </c>
      <c r="J64" s="39">
        <f t="shared" si="4"/>
        <v>12639.77</v>
      </c>
      <c r="K64" s="42"/>
      <c r="L64" s="1" t="s">
        <v>114</v>
      </c>
      <c r="M64" s="4"/>
      <c r="N64" s="1" t="s">
        <v>11</v>
      </c>
      <c r="O64">
        <f>YEAR(Table1[[#This Row],[Date]])</f>
        <v>2024</v>
      </c>
    </row>
    <row r="65" spans="1:15" x14ac:dyDescent="0.25">
      <c r="A65" s="26"/>
      <c r="B65" s="27"/>
      <c r="C65" s="3">
        <v>45628</v>
      </c>
      <c r="D65" s="3">
        <v>45628</v>
      </c>
      <c r="E65" s="4"/>
      <c r="F65" s="1" t="s">
        <v>116</v>
      </c>
      <c r="G65" s="1" t="s">
        <v>129</v>
      </c>
      <c r="H65" s="45">
        <v>4211.8599999999997</v>
      </c>
      <c r="I65" s="45">
        <v>700.06</v>
      </c>
      <c r="J65" s="39">
        <f t="shared" si="4"/>
        <v>3511.7999999999997</v>
      </c>
      <c r="K65" s="42"/>
      <c r="L65" s="1" t="s">
        <v>138</v>
      </c>
      <c r="M65" s="4"/>
      <c r="N65" s="1" t="s">
        <v>11</v>
      </c>
      <c r="O65">
        <f>YEAR(Table1[[#This Row],[Date]])</f>
        <v>2024</v>
      </c>
    </row>
    <row r="66" spans="1:15" x14ac:dyDescent="0.25">
      <c r="A66" s="24"/>
      <c r="B66" s="43"/>
      <c r="C66" s="18">
        <v>45632</v>
      </c>
      <c r="D66" s="18">
        <v>45635</v>
      </c>
      <c r="E66" s="19"/>
      <c r="F66" s="10" t="s">
        <v>116</v>
      </c>
      <c r="G66" s="10" t="s">
        <v>130</v>
      </c>
      <c r="H66" s="46">
        <v>462.76</v>
      </c>
      <c r="I66" s="46">
        <v>382.45</v>
      </c>
      <c r="J66" s="40">
        <f t="shared" si="4"/>
        <v>80.31</v>
      </c>
      <c r="K66" s="44"/>
      <c r="L66" s="10" t="s">
        <v>139</v>
      </c>
      <c r="M66" s="19"/>
      <c r="N66" s="10" t="s">
        <v>11</v>
      </c>
      <c r="O66">
        <f>YEAR(Table1[[#This Row],[Date]])</f>
        <v>2024</v>
      </c>
    </row>
    <row r="67" spans="1:15" x14ac:dyDescent="0.25">
      <c r="A67" s="26" t="s">
        <v>7</v>
      </c>
      <c r="B67" s="27">
        <v>250015</v>
      </c>
      <c r="C67" s="28">
        <v>45666</v>
      </c>
      <c r="D67" s="3"/>
      <c r="E67" s="4"/>
      <c r="F67" s="1" t="s">
        <v>15</v>
      </c>
      <c r="G67" s="1"/>
      <c r="H67" s="47">
        <v>368.06</v>
      </c>
      <c r="I67" s="45">
        <v>304.18</v>
      </c>
      <c r="J67" s="39">
        <f t="shared" ref="J67:J76" si="5">H67-I67</f>
        <v>63.879999999999995</v>
      </c>
      <c r="K67" s="45"/>
      <c r="L67" s="1" t="s">
        <v>104</v>
      </c>
      <c r="M67" s="4"/>
      <c r="N67" s="1" t="s">
        <v>11</v>
      </c>
      <c r="O67" s="48">
        <f>YEAR(Table1[[#This Row],[Date]])</f>
        <v>2025</v>
      </c>
    </row>
    <row r="68" spans="1:15" x14ac:dyDescent="0.25">
      <c r="A68" s="26" t="s">
        <v>7</v>
      </c>
      <c r="B68" s="27">
        <v>250016</v>
      </c>
      <c r="C68" s="28">
        <v>45666</v>
      </c>
      <c r="D68" s="3"/>
      <c r="E68" s="4"/>
      <c r="F68" s="1" t="s">
        <v>15</v>
      </c>
      <c r="G68" s="1"/>
      <c r="H68" s="47">
        <v>370.67</v>
      </c>
      <c r="I68" s="45">
        <v>306.33999999999997</v>
      </c>
      <c r="J68" s="39">
        <f t="shared" si="5"/>
        <v>64.330000000000041</v>
      </c>
      <c r="K68" s="45"/>
      <c r="L68" s="1" t="s">
        <v>104</v>
      </c>
      <c r="M68" s="4"/>
      <c r="N68" s="1" t="s">
        <v>11</v>
      </c>
      <c r="O68" s="48">
        <f>YEAR(Table1[[#This Row],[Date]])</f>
        <v>2025</v>
      </c>
    </row>
    <row r="69" spans="1:15" x14ac:dyDescent="0.25">
      <c r="A69" s="26" t="s">
        <v>7</v>
      </c>
      <c r="B69" s="27">
        <v>250017</v>
      </c>
      <c r="C69" s="28">
        <v>45666</v>
      </c>
      <c r="D69" s="3"/>
      <c r="E69" s="4"/>
      <c r="F69" s="1" t="s">
        <v>15</v>
      </c>
      <c r="G69" s="1"/>
      <c r="H69" s="47">
        <v>595.96</v>
      </c>
      <c r="I69" s="45">
        <v>492.53</v>
      </c>
      <c r="J69" s="39">
        <f t="shared" si="5"/>
        <v>103.43000000000006</v>
      </c>
      <c r="K69" s="45"/>
      <c r="L69" s="1" t="s">
        <v>104</v>
      </c>
      <c r="M69" s="4"/>
      <c r="N69" s="1" t="s">
        <v>11</v>
      </c>
      <c r="O69" s="48">
        <f>YEAR(Table1[[#This Row],[Date]])</f>
        <v>2025</v>
      </c>
    </row>
    <row r="70" spans="1:15" x14ac:dyDescent="0.25">
      <c r="A70" s="26" t="s">
        <v>7</v>
      </c>
      <c r="B70" s="27">
        <v>250018</v>
      </c>
      <c r="C70" s="28">
        <v>45666</v>
      </c>
      <c r="D70" s="3"/>
      <c r="E70" s="4"/>
      <c r="F70" s="1" t="s">
        <v>15</v>
      </c>
      <c r="G70" s="1"/>
      <c r="H70" s="47">
        <v>370.67</v>
      </c>
      <c r="I70" s="45">
        <v>306.33999999999997</v>
      </c>
      <c r="J70" s="39">
        <f t="shared" si="5"/>
        <v>64.330000000000041</v>
      </c>
      <c r="K70" s="45"/>
      <c r="L70" s="1" t="s">
        <v>104</v>
      </c>
      <c r="M70" s="4"/>
      <c r="N70" s="1" t="s">
        <v>11</v>
      </c>
      <c r="O70" s="48">
        <f>YEAR(Table1[[#This Row],[Date]])</f>
        <v>2025</v>
      </c>
    </row>
    <row r="71" spans="1:15" x14ac:dyDescent="0.25">
      <c r="A71" s="26" t="s">
        <v>7</v>
      </c>
      <c r="B71" s="27">
        <v>250474</v>
      </c>
      <c r="C71" s="28">
        <v>45782</v>
      </c>
      <c r="D71" s="3"/>
      <c r="E71" s="4"/>
      <c r="F71" s="1" t="s">
        <v>140</v>
      </c>
      <c r="G71" s="1"/>
      <c r="H71" s="47">
        <v>4247.1000000000004</v>
      </c>
      <c r="I71" s="45">
        <v>3510</v>
      </c>
      <c r="J71" s="39">
        <f t="shared" si="5"/>
        <v>737.10000000000036</v>
      </c>
      <c r="K71" s="45"/>
      <c r="L71" s="1" t="s">
        <v>142</v>
      </c>
      <c r="M71" s="4"/>
      <c r="N71" s="1" t="s">
        <v>11</v>
      </c>
      <c r="O71" s="48">
        <f>YEAR(Table1[[#This Row],[Date]])</f>
        <v>2025</v>
      </c>
    </row>
    <row r="72" spans="1:15" x14ac:dyDescent="0.25">
      <c r="A72" s="26" t="s">
        <v>7</v>
      </c>
      <c r="B72" s="27">
        <v>250511</v>
      </c>
      <c r="C72" s="28">
        <v>45790</v>
      </c>
      <c r="D72" s="3"/>
      <c r="E72" s="4"/>
      <c r="F72" s="1" t="s">
        <v>86</v>
      </c>
      <c r="G72" s="1"/>
      <c r="H72" s="47">
        <v>2914.89</v>
      </c>
      <c r="I72" s="45">
        <v>2409</v>
      </c>
      <c r="J72" s="39">
        <f t="shared" si="5"/>
        <v>505.88999999999987</v>
      </c>
      <c r="K72" s="45"/>
      <c r="L72" s="1" t="s">
        <v>143</v>
      </c>
      <c r="M72" s="4"/>
      <c r="N72" s="1" t="s">
        <v>11</v>
      </c>
      <c r="O72" s="48">
        <f>YEAR(Table1[[#This Row],[Date]])</f>
        <v>2025</v>
      </c>
    </row>
    <row r="73" spans="1:15" x14ac:dyDescent="0.25">
      <c r="A73" s="26" t="s">
        <v>7</v>
      </c>
      <c r="B73" s="27">
        <v>250563</v>
      </c>
      <c r="C73" s="28">
        <v>45797</v>
      </c>
      <c r="D73" s="3"/>
      <c r="E73" s="4"/>
      <c r="F73" s="1" t="s">
        <v>15</v>
      </c>
      <c r="G73" s="1"/>
      <c r="H73" s="47">
        <v>869.81</v>
      </c>
      <c r="I73" s="45">
        <v>718.85</v>
      </c>
      <c r="J73" s="39">
        <f t="shared" si="5"/>
        <v>150.95999999999992</v>
      </c>
      <c r="K73" s="45"/>
      <c r="L73" s="1" t="s">
        <v>104</v>
      </c>
      <c r="M73" s="4"/>
      <c r="N73" s="1" t="s">
        <v>11</v>
      </c>
      <c r="O73" s="48">
        <f>YEAR(Table1[[#This Row],[Date]])</f>
        <v>2025</v>
      </c>
    </row>
    <row r="74" spans="1:15" x14ac:dyDescent="0.25">
      <c r="A74" s="26" t="s">
        <v>7</v>
      </c>
      <c r="B74" s="27">
        <v>250747</v>
      </c>
      <c r="C74" s="28">
        <v>45831</v>
      </c>
      <c r="D74" s="3"/>
      <c r="E74" s="4"/>
      <c r="F74" s="1" t="s">
        <v>141</v>
      </c>
      <c r="G74" s="1"/>
      <c r="H74" s="47">
        <v>771.71</v>
      </c>
      <c r="I74" s="45">
        <v>637.78</v>
      </c>
      <c r="J74" s="39">
        <f t="shared" si="5"/>
        <v>133.93000000000006</v>
      </c>
      <c r="K74" s="45"/>
      <c r="L74" s="1" t="s">
        <v>144</v>
      </c>
      <c r="M74" s="4"/>
      <c r="N74" s="1" t="s">
        <v>11</v>
      </c>
      <c r="O74" s="48">
        <f>YEAR(Table1[[#This Row],[Date]])</f>
        <v>2025</v>
      </c>
    </row>
    <row r="75" spans="1:15" x14ac:dyDescent="0.25">
      <c r="A75" s="26" t="s">
        <v>7</v>
      </c>
      <c r="B75" s="27">
        <v>250797</v>
      </c>
      <c r="C75" s="28">
        <v>45855</v>
      </c>
      <c r="D75" s="3"/>
      <c r="E75" s="4"/>
      <c r="F75" s="1" t="s">
        <v>34</v>
      </c>
      <c r="G75" s="1"/>
      <c r="H75" s="47">
        <v>893.95</v>
      </c>
      <c r="I75" s="45">
        <v>738.8</v>
      </c>
      <c r="J75" s="39">
        <f t="shared" si="5"/>
        <v>155.15000000000009</v>
      </c>
      <c r="K75" s="45"/>
      <c r="L75" s="1" t="s">
        <v>135</v>
      </c>
      <c r="M75" s="4"/>
      <c r="N75" s="1" t="s">
        <v>11</v>
      </c>
      <c r="O75" s="48">
        <f>YEAR(Table1[[#This Row],[Date]])</f>
        <v>2025</v>
      </c>
    </row>
    <row r="76" spans="1:15" x14ac:dyDescent="0.25">
      <c r="A76" s="26" t="s">
        <v>7</v>
      </c>
      <c r="B76" s="27">
        <v>251358</v>
      </c>
      <c r="C76" s="28">
        <v>46000</v>
      </c>
      <c r="D76" s="3"/>
      <c r="E76" s="4"/>
      <c r="F76" s="1" t="s">
        <v>141</v>
      </c>
      <c r="G76" s="1"/>
      <c r="H76" s="47">
        <v>3454.4</v>
      </c>
      <c r="I76" s="45">
        <v>2854.88</v>
      </c>
      <c r="J76" s="39">
        <f t="shared" si="5"/>
        <v>599.52</v>
      </c>
      <c r="K76" s="45"/>
      <c r="L76" s="1" t="s">
        <v>145</v>
      </c>
      <c r="M76" s="4"/>
      <c r="N76" s="1" t="s">
        <v>11</v>
      </c>
      <c r="O76" s="48">
        <f>YEAR(Table1[[#This Row],[Date]])</f>
        <v>2025</v>
      </c>
    </row>
  </sheetData>
  <pageMargins left="0.7" right="0.7" top="0.75" bottom="0.75" header="0.3" footer="0.3"/>
  <pageSetup paperSize="9" scale="63" fitToHeight="0" orientation="portrait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AD45-ABE9-4D16-BDCE-4479B62602F3}">
  <sheetPr>
    <pageSetUpPr fitToPage="1"/>
  </sheetPr>
  <dimension ref="A1:L14"/>
  <sheetViews>
    <sheetView tabSelected="1" workbookViewId="0">
      <selection activeCell="L12" sqref="L12"/>
    </sheetView>
  </sheetViews>
  <sheetFormatPr defaultRowHeight="15" x14ac:dyDescent="0.25"/>
  <cols>
    <col min="1" max="1" width="13.7109375" customWidth="1"/>
    <col min="2" max="2" width="15.7109375" bestFit="1" customWidth="1"/>
    <col min="3" max="3" width="16" bestFit="1" customWidth="1"/>
    <col min="4" max="4" width="11.28515625" bestFit="1" customWidth="1"/>
    <col min="5" max="9" width="8.85546875" customWidth="1"/>
    <col min="10" max="10" width="11.28515625" bestFit="1" customWidth="1"/>
    <col min="11" max="11" width="21.28515625" customWidth="1"/>
    <col min="12" max="28" width="11.85546875" bestFit="1" customWidth="1"/>
    <col min="29" max="29" width="12.7109375" bestFit="1" customWidth="1"/>
    <col min="30" max="30" width="17.85546875" bestFit="1" customWidth="1"/>
    <col min="31" max="31" width="13.7109375" bestFit="1" customWidth="1"/>
    <col min="32" max="32" width="17.85546875" bestFit="1" customWidth="1"/>
    <col min="33" max="33" width="13.7109375" bestFit="1" customWidth="1"/>
    <col min="34" max="34" width="17.85546875" bestFit="1" customWidth="1"/>
    <col min="35" max="35" width="13.7109375" bestFit="1" customWidth="1"/>
    <col min="36" max="36" width="17.85546875" bestFit="1" customWidth="1"/>
    <col min="37" max="37" width="13.7109375" bestFit="1" customWidth="1"/>
    <col min="38" max="38" width="17.85546875" bestFit="1" customWidth="1"/>
    <col min="39" max="39" width="13.7109375" bestFit="1" customWidth="1"/>
    <col min="40" max="40" width="17.85546875" bestFit="1" customWidth="1"/>
    <col min="41" max="41" width="13.7109375" bestFit="1" customWidth="1"/>
    <col min="42" max="42" width="17.85546875" bestFit="1" customWidth="1"/>
    <col min="43" max="43" width="13.7109375" bestFit="1" customWidth="1"/>
    <col min="44" max="44" width="17.85546875" bestFit="1" customWidth="1"/>
    <col min="45" max="45" width="13.7109375" bestFit="1" customWidth="1"/>
    <col min="46" max="46" width="17.85546875" bestFit="1" customWidth="1"/>
    <col min="47" max="47" width="13.7109375" bestFit="1" customWidth="1"/>
    <col min="48" max="48" width="17.85546875" bestFit="1" customWidth="1"/>
    <col min="49" max="49" width="13.7109375" bestFit="1" customWidth="1"/>
    <col min="50" max="50" width="17.85546875" bestFit="1" customWidth="1"/>
    <col min="51" max="51" width="13.7109375" bestFit="1" customWidth="1"/>
    <col min="52" max="52" width="17.85546875" bestFit="1" customWidth="1"/>
    <col min="53" max="53" width="13.7109375" bestFit="1" customWidth="1"/>
    <col min="54" max="54" width="17.85546875" bestFit="1" customWidth="1"/>
    <col min="55" max="55" width="12.7109375" bestFit="1" customWidth="1"/>
  </cols>
  <sheetData>
    <row r="1" spans="1:12" ht="26.25" x14ac:dyDescent="0.4">
      <c r="A1" s="49" t="s">
        <v>148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32"/>
    </row>
    <row r="2" spans="1:12" ht="21" x14ac:dyDescent="0.25">
      <c r="A2" s="50" t="s">
        <v>149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3"/>
    </row>
    <row r="4" spans="1:12" ht="18.75" x14ac:dyDescent="0.25">
      <c r="J4" s="12" t="s">
        <v>77</v>
      </c>
      <c r="K4" s="13">
        <f ca="1">TODAY()</f>
        <v>46077</v>
      </c>
    </row>
    <row r="5" spans="1:12" ht="18.75" x14ac:dyDescent="0.25">
      <c r="J5" s="12" t="s">
        <v>102</v>
      </c>
      <c r="K5" s="13" t="s">
        <v>103</v>
      </c>
    </row>
    <row r="6" spans="1:12" x14ac:dyDescent="0.25">
      <c r="B6" s="21" t="s">
        <v>146</v>
      </c>
      <c r="C6" t="s">
        <v>78</v>
      </c>
    </row>
    <row r="7" spans="1:12" x14ac:dyDescent="0.25">
      <c r="B7" s="31">
        <v>2019</v>
      </c>
      <c r="C7" s="41">
        <v>26201.63</v>
      </c>
    </row>
    <row r="8" spans="1:12" x14ac:dyDescent="0.25">
      <c r="B8" s="31">
        <v>2020</v>
      </c>
      <c r="C8" s="41">
        <v>14764.199999999999</v>
      </c>
    </row>
    <row r="9" spans="1:12" x14ac:dyDescent="0.25">
      <c r="B9" s="31">
        <v>2021</v>
      </c>
      <c r="C9" s="41">
        <v>26676.97</v>
      </c>
    </row>
    <row r="10" spans="1:12" x14ac:dyDescent="0.25">
      <c r="B10" s="31">
        <v>2022</v>
      </c>
      <c r="C10" s="41">
        <v>15958.13</v>
      </c>
    </row>
    <row r="11" spans="1:12" x14ac:dyDescent="0.25">
      <c r="B11" s="31">
        <v>2023</v>
      </c>
      <c r="C11" s="41">
        <v>22368.000000000004</v>
      </c>
    </row>
    <row r="12" spans="1:12" x14ac:dyDescent="0.25">
      <c r="B12" s="31">
        <v>2024</v>
      </c>
      <c r="C12" s="41">
        <v>23132.210000000003</v>
      </c>
    </row>
    <row r="13" spans="1:12" x14ac:dyDescent="0.25">
      <c r="B13" s="31">
        <v>2025</v>
      </c>
      <c r="C13" s="41">
        <v>12278.7</v>
      </c>
    </row>
    <row r="14" spans="1:12" x14ac:dyDescent="0.25">
      <c r="B14" s="31" t="s">
        <v>147</v>
      </c>
      <c r="C14" s="41">
        <v>141379.84000000003</v>
      </c>
    </row>
  </sheetData>
  <mergeCells count="2">
    <mergeCell ref="A1:K1"/>
    <mergeCell ref="A2:K2"/>
  </mergeCells>
  <pageMargins left="0.25" right="0.25" top="0.75" bottom="0.75" header="0.3" footer="0.3"/>
  <pageSetup paperSize="9" scale="76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Sumar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Váš</dc:creator>
  <cp:lastModifiedBy>Jitka Maňásková</cp:lastModifiedBy>
  <cp:lastPrinted>2025-02-19T13:55:19Z</cp:lastPrinted>
  <dcterms:created xsi:type="dcterms:W3CDTF">2015-06-05T18:19:34Z</dcterms:created>
  <dcterms:modified xsi:type="dcterms:W3CDTF">2026-02-24T13:21:10Z</dcterms:modified>
</cp:coreProperties>
</file>